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165" yWindow="390" windowWidth="15480" windowHeight="9915" tabRatio="616" activeTab="1"/>
  </bookViews>
  <sheets>
    <sheet name="Обоснование НМЦК" sheetId="7" r:id="rId1"/>
    <sheet name="Техническое задание" sheetId="19" r:id="rId2"/>
  </sheets>
  <definedNames>
    <definedName name="_xlnm._FilterDatabase" localSheetId="0" hidden="1">'Обоснование НМЦК'!$A$3:$T$23</definedName>
    <definedName name="_xlnm._FilterDatabase" localSheetId="1" hidden="1">'Техническое задание'!$A$3:$F$8</definedName>
    <definedName name="_xlnm.Print_Titles" localSheetId="1">'Техническое задание'!$2:$2</definedName>
    <definedName name="_xlnm.Print_Area" localSheetId="0">'Обоснование НМЦК'!$A$1:$Q$26</definedName>
    <definedName name="_xlnm.Print_Area" localSheetId="1">'Техническое задание'!$A$1:$F$8</definedName>
  </definedNames>
  <calcPr calcId="145621"/>
  <fileRecoveryPr autoRecover="0"/>
</workbook>
</file>

<file path=xl/calcChain.xml><?xml version="1.0" encoding="utf-8"?>
<calcChain xmlns="http://schemas.openxmlformats.org/spreadsheetml/2006/main">
  <c r="N14" i="7" l="1"/>
  <c r="O14" i="7" l="1"/>
  <c r="P14" i="7" s="1"/>
  <c r="N11" i="7" l="1"/>
  <c r="L11" i="7"/>
  <c r="J11" i="7"/>
  <c r="O11" i="7" l="1"/>
  <c r="P11" i="7" s="1"/>
  <c r="N8" i="7" l="1"/>
  <c r="N5" i="7"/>
  <c r="L8" i="7"/>
  <c r="L5" i="7"/>
  <c r="F17" i="7" l="1"/>
  <c r="J8" i="7" l="1"/>
  <c r="J5" i="7"/>
  <c r="O8" i="7" l="1"/>
  <c r="P8" i="7" l="1"/>
  <c r="O5" i="7"/>
  <c r="P5" i="7" s="1"/>
</calcChain>
</file>

<file path=xl/sharedStrings.xml><?xml version="1.0" encoding="utf-8"?>
<sst xmlns="http://schemas.openxmlformats.org/spreadsheetml/2006/main" count="110" uniqueCount="81">
  <si>
    <t>№ п/п</t>
  </si>
  <si>
    <t>Наименование объекта закупки</t>
  </si>
  <si>
    <t>Основные характеристики объекта закупки</t>
  </si>
  <si>
    <t>Используемый метод определения НМЦК</t>
  </si>
  <si>
    <t>Обоснова- ние применя- емого метода определения НМЦК</t>
  </si>
  <si>
    <t>Поставщики</t>
  </si>
  <si>
    <t>Кол-во (объем) товара</t>
  </si>
  <si>
    <t>НМЦК</t>
  </si>
  <si>
    <t>Коэффициент вариации</t>
  </si>
  <si>
    <t>№ 1</t>
  </si>
  <si>
    <t>№ 2</t>
  </si>
  <si>
    <t>№ 3</t>
  </si>
  <si>
    <t>№ 4</t>
  </si>
  <si>
    <t>метод сопоставимых рыночных цен (анализа рынка)</t>
  </si>
  <si>
    <t>Дата подготовки обоснования НМЦК:</t>
  </si>
  <si>
    <t xml:space="preserve">   Работник контрактной службы/контрактный управляющий:</t>
  </si>
  <si>
    <t xml:space="preserve"> (должность)</t>
  </si>
  <si>
    <t xml:space="preserve">    _______________/______________________/</t>
  </si>
  <si>
    <t xml:space="preserve">                (подпись/расшифровка подписи)</t>
  </si>
  <si>
    <t>приоритетный метод</t>
  </si>
  <si>
    <t xml:space="preserve">Техническая  характеристика товаров </t>
  </si>
  <si>
    <t>№№</t>
  </si>
  <si>
    <t>ОКПД</t>
  </si>
  <si>
    <t>Наименование  товара</t>
  </si>
  <si>
    <t>Характеристика товара</t>
  </si>
  <si>
    <t>Единица измерения</t>
  </si>
  <si>
    <t>Количество</t>
  </si>
  <si>
    <t>Итого НМЦК:</t>
  </si>
  <si>
    <t>Источники  ценовой информации**</t>
  </si>
  <si>
    <t>Дата заключения контракта</t>
  </si>
  <si>
    <t>** Цены, указанные в контрактах, скорректированы в соответствии с п.3.18  Методических  рекомендаций по применению методов определения начальной (максимальной) цены контракта, цены контракта, заключаемого с единственным поставщиком (подрядчиком, исполнителем).</t>
  </si>
  <si>
    <t>Способ определения поставщика</t>
  </si>
  <si>
    <t>Ссылка на контракт</t>
  </si>
  <si>
    <t>Сводка по НПА</t>
  </si>
  <si>
    <t>Входит в перечень ограничений на допуск продуктов питания иностранного производства, установленных Постановлением Правительства РФ от 22.08.2016 N 832 "Об ограничениях допуска отдельных видов пищевых продуктов, происходящих из иностранных государств, для целей осуществления закупок для обеспечения государственных и муниципальных нужд".</t>
  </si>
  <si>
    <t>Входит в Перечень товаров, работ. услуг, закупка которых осуществляется путем проведения электронного аукциона (утвержден Распоряжением Правительства РФ от 21 марта 2016 года №471-р)</t>
  </si>
  <si>
    <t xml:space="preserve">Среднее значение цены за единицу*  </t>
  </si>
  <si>
    <t xml:space="preserve">Среднее значение цены за единицу       </t>
  </si>
  <si>
    <t xml:space="preserve">* для расчета НМЦК принимается среднее значение цены за единицу, округленное в сторону уменьшения  до целого значения (в руб.) </t>
  </si>
  <si>
    <t xml:space="preserve">Конкурс с ограниченным участием </t>
  </si>
  <si>
    <t>http://zakupki.gov.ru/epz/contract/contractCard/common-info.html?reestrNumber=3632104789017000009</t>
  </si>
  <si>
    <t xml:space="preserve">Электронный аукцион </t>
  </si>
  <si>
    <t>http://zakupki.gov.ru/epz/contract/contractCard/common-info.html?reestrNumber=3631401092417000015</t>
  </si>
  <si>
    <t xml:space="preserve">Запрос котировок </t>
  </si>
  <si>
    <t>http://zakupki.gov.ru/epz/contract/contractCard/common-info.html?reestrNumber=2638500130917000119</t>
  </si>
  <si>
    <t>нет</t>
  </si>
  <si>
    <t>Ограничения по НПА</t>
  </si>
  <si>
    <t>НР</t>
  </si>
  <si>
    <t>УИС</t>
  </si>
  <si>
    <t>Инвалиды</t>
  </si>
  <si>
    <t>НР (ПП 832)</t>
  </si>
  <si>
    <t>Март</t>
  </si>
  <si>
    <t>http://zakupki.gov.ru/epz/contract/contractCard/common-info.html?reestrNumber=2633005160718000002</t>
  </si>
  <si>
    <t>Январь</t>
  </si>
  <si>
    <t>http://zakupki.gov.ru/epz/contract/contractCard/common-info.html?reestrNumber=3631401092418000001</t>
  </si>
  <si>
    <t>http://zakupki.gov.ru/epz/contract/contractCard/common-info.html?reestrNumber=1638700213918000010</t>
  </si>
  <si>
    <t>май</t>
  </si>
  <si>
    <t>Ср.квадратичн.откл.</t>
  </si>
  <si>
    <t xml:space="preserve">Вся поставленная продукция должна соответствовать в соответствии с Решением Комиссии Таможенного союза Евразийского экономического сообщества от 09.12.2011г. № 880 "О принятии технического регламента таможенного  союза "О безопасности пищевой продукции"-  Техническому  регламенту  Таможенного союза «О безопасности пищевой продукции» (ТР ТС-021-2011) от 09.12.2011г, с Решением Совета Евразийской экономической комиссии от 09.10.2013г. № 68 "О техническом регламенте таможенного  союза " безопасности мяса и мясной продукции"-Техническому  регламенту  Таможенного союза «О безопасности мяса и мясной продукции» (ТР ТС-034-2013) от 09.10.2013г, Единым санитарно-эпидемиологическим  и гигиеническим  требованиям  к товарам, подлежащим санитарно-эпидемиологическому надзору (контролю) - (Утверждены Решением Комиссии таможенного союза Евразийского экономического сообщества от 28.05.2010 № 299 "О Применении санитарных мер в Евразийском экономическом экономическом союзе"), СанПиН 2.3.2.1940-05. Продукция  поставляется с запасом  срока  годности не менее 80% от установленного.   </t>
  </si>
  <si>
    <t>кг</t>
  </si>
  <si>
    <t>бухгалетр</t>
  </si>
  <si>
    <t>Н.Г. Трубкина</t>
  </si>
  <si>
    <t>Трубкина Наталья Германовна 8(8482) 66-71-88</t>
  </si>
  <si>
    <t>Хлеб пшеничный</t>
  </si>
  <si>
    <t>Батон</t>
  </si>
  <si>
    <t>Сушки</t>
  </si>
  <si>
    <t>В виде овального или округлого кольца. В изделиях ручной разделки допускается заметное место соединения концов жгута и изменение толщины изделий в местах соединения концов жгута.
От светло-желтого до темно-коричневого, без подгорелости. Разрыхленные, пропеченные, без признаков непромеса. ГОСТ 32124-2013.</t>
  </si>
  <si>
    <t xml:space="preserve">Хлеб в нарезке, изготавливаемый из пшеничной  муки высшего сорта,  формовой.  Масса изделий от 0,5 до 1,0 кг. Форма изделий соответствующая хлебной форме, в которой производилась выпечка, с несколько выпуклой верхней коркой, без боковых выплывов. Поверхность без крупных трещин и подрывов. Цвет от светло-жёлтого до тёмно-коричневого. </t>
  </si>
  <si>
    <t xml:space="preserve">Хлеб ржано-пшеничный в нарезке.Поверхность без крупных трещин и подрывов, допускается наличие шва от делителя-укладчика. Не допускается отслоение корки от мякиша. Цвет от светло-коричневого до тёмно-коричневого. Мякиш пропечённый, не липкий, не влажный на ощупь, эластичный. После лёгкого надавливания пальцами мякиш должен принимать первоначальную форму. Без комочков и следов непромеса. Пористость развитая, без пустот и уплотнений. Вкус свойственный данному виду изделия, без постороннего привкуса. Запах свойственный данному виду изделия, без постороннего запаха. Не допускаются посторонние включения, хруст от минеральной примеси, признаки болезней и плесени. </t>
  </si>
  <si>
    <t xml:space="preserve">Батон в нарезке продолговато-овальной формы должен быть приготовлен из пшеничной муки 1 сорта. Поставляемый товар должен быть пригоден для употребления в пищу и по своим потребительским свойствам соответствовать требованиям санитарных норм, остаточный срок годности товара на момент поставки должен составлять не менее 80 % от срока годности, установленного производителем в соответствии с требованиями нормативно-технической документации. Товар поставляется в упаковке (таре), обеспечивающей сохранность товара, маркировка товара осуществляется в соответствии с установленного для данного вида товара стандартами и техническими условиями, а также иными требованиями, предъявляемыми к товару. </t>
  </si>
  <si>
    <t>Хлеб ржано-пшеничный</t>
  </si>
  <si>
    <t>10.71.11.111</t>
  </si>
  <si>
    <t>10.71.11.112</t>
  </si>
  <si>
    <t>10.71.11.121</t>
  </si>
  <si>
    <t>10.72.11.110</t>
  </si>
  <si>
    <r>
      <t xml:space="preserve">    " 09 </t>
    </r>
    <r>
      <rPr>
        <sz val="11"/>
        <color indexed="8"/>
        <rFont val="Times New Roman"/>
        <family val="1"/>
        <charset val="204"/>
      </rPr>
      <t>" января</t>
    </r>
    <r>
      <rPr>
        <u/>
        <sz val="11"/>
        <color indexed="8"/>
        <rFont val="Times New Roman"/>
        <family val="1"/>
        <charset val="204"/>
      </rPr>
      <t xml:space="preserve"> </t>
    </r>
    <r>
      <rPr>
        <sz val="11"/>
        <color indexed="8"/>
        <rFont val="Times New Roman"/>
        <family val="1"/>
        <charset val="204"/>
      </rPr>
      <t xml:space="preserve"> 2019  года</t>
    </r>
  </si>
  <si>
    <t>09 января 2019 года</t>
  </si>
  <si>
    <r>
      <t xml:space="preserve">Обоснование начальной (максимальной) цены контракта на </t>
    </r>
    <r>
      <rPr>
        <b/>
        <sz val="12"/>
        <color theme="1"/>
        <rFont val="Times New Roman"/>
        <family val="1"/>
        <charset val="204"/>
      </rPr>
      <t>поставку хлеба и хлебобулочных изделий</t>
    </r>
  </si>
  <si>
    <t>КП №1 исх.773 от 25.12.18г</t>
  </si>
  <si>
    <t>КП №2 исх.93 от 21.12.18г</t>
  </si>
  <si>
    <t>www.hlebrm.ru/catalog/cakes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</si>
</sst>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-* #,##0.00&quot;р.&quot;_-;\-* #,##0.00&quot;р.&quot;_-;_-* &quot;-&quot;??&quot;р.&quot;_-;_-@_-"/>
    <numFmt numFmtId="165" formatCode="_-* #,##0.00_р_._-;\-* #,##0.00_р_._-;_-* &quot;-&quot;??_р_._-;_-@_-"/>
    <numFmt numFmtId="166" formatCode="0.0%"/>
    <numFmt numFmtId="167" formatCode="[$-419]mmmm;@"/>
  </numFmts>
  <fonts count="27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sz val="9"/>
      <color rgb="FF000000"/>
      <name val="Arial"/>
      <family val="2"/>
      <charset val="204"/>
    </font>
    <font>
      <sz val="11"/>
      <color theme="1"/>
      <name val="Times New Roman"/>
      <family val="1"/>
      <charset val="204"/>
    </font>
    <font>
      <u/>
      <sz val="8.25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name val="MS Sans Serif"/>
      <family val="2"/>
      <charset val="204"/>
    </font>
    <font>
      <b/>
      <sz val="10"/>
      <name val="Arial"/>
      <family val="2"/>
      <charset val="204"/>
    </font>
    <font>
      <b/>
      <sz val="10"/>
      <name val="Arial Cyr"/>
    </font>
    <font>
      <sz val="9"/>
      <name val="Arial"/>
      <family val="2"/>
      <charset val="204"/>
    </font>
    <font>
      <b/>
      <sz val="11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1"/>
      <color indexed="8"/>
      <name val="Calibri"/>
      <family val="2"/>
    </font>
    <font>
      <b/>
      <sz val="10"/>
      <color rgb="FF000000"/>
      <name val="Arial"/>
      <family val="2"/>
      <charset val="204"/>
    </font>
    <font>
      <b/>
      <sz val="10"/>
      <color rgb="FF000000"/>
      <name val="Arial Cyr"/>
    </font>
    <font>
      <sz val="11"/>
      <color rgb="FF000000"/>
      <name val="Calibri"/>
      <family val="2"/>
      <charset val="204"/>
      <scheme val="minor"/>
    </font>
    <font>
      <sz val="11"/>
      <name val="Calibri"/>
      <family val="2"/>
      <scheme val="minor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11"/>
      <color theme="1"/>
      <name val="Times New Roman"/>
      <family val="1"/>
      <charset val="204"/>
    </font>
    <font>
      <u/>
      <sz val="11"/>
      <color indexed="8"/>
      <name val="Times New Roman"/>
      <family val="1"/>
      <charset val="204"/>
    </font>
    <font>
      <u/>
      <sz val="11"/>
      <color theme="10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rgb="FFE0E0E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E0E0E0"/>
      </patternFill>
    </fill>
    <fill>
      <patternFill patternType="solid">
        <fgColor rgb="FFC6D9F0"/>
      </patternFill>
    </fill>
    <fill>
      <patternFill patternType="solid">
        <fgColor rgb="FFC0C0C0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1">
    <xf numFmtId="0" fontId="0" fillId="0" borderId="0"/>
    <xf numFmtId="0" fontId="5" fillId="0" borderId="11">
      <alignment horizontal="center" vertical="center" wrapText="1"/>
    </xf>
    <xf numFmtId="164" fontId="1" fillId="0" borderId="0" applyFont="0" applyFill="0" applyBorder="0" applyAlignment="0" applyProtection="0"/>
    <xf numFmtId="0" fontId="1" fillId="0" borderId="0"/>
    <xf numFmtId="0" fontId="2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8" fillId="0" borderId="0"/>
    <xf numFmtId="165" fontId="9" fillId="0" borderId="0" applyFont="0" applyFill="0" applyBorder="0" applyAlignment="0" applyProtection="0"/>
    <xf numFmtId="0" fontId="10" fillId="2" borderId="11">
      <alignment horizontal="center" vertical="center" wrapText="1"/>
    </xf>
    <xf numFmtId="49" fontId="11" fillId="2" borderId="11">
      <alignment horizontal="center" vertical="center" wrapText="1"/>
    </xf>
    <xf numFmtId="0" fontId="12" fillId="0" borderId="11">
      <alignment horizontal="center" vertical="center" wrapText="1"/>
    </xf>
    <xf numFmtId="49" fontId="5" fillId="0" borderId="11">
      <alignment horizontal="center" vertical="center" wrapText="1"/>
    </xf>
    <xf numFmtId="4" fontId="5" fillId="0" borderId="11">
      <alignment horizontal="center" vertical="center" wrapText="1"/>
    </xf>
    <xf numFmtId="0" fontId="15" fillId="0" borderId="0"/>
    <xf numFmtId="0" fontId="16" fillId="4" borderId="11">
      <alignment horizontal="center" vertical="center" wrapText="1"/>
    </xf>
    <xf numFmtId="49" fontId="17" fillId="4" borderId="11">
      <alignment horizontal="center" vertical="center" wrapText="1"/>
    </xf>
    <xf numFmtId="49" fontId="17" fillId="5" borderId="11">
      <alignment horizontal="center" vertical="center" wrapText="1"/>
    </xf>
    <xf numFmtId="0" fontId="18" fillId="0" borderId="0"/>
    <xf numFmtId="0" fontId="19" fillId="0" borderId="0"/>
    <xf numFmtId="0" fontId="20" fillId="0" borderId="11">
      <alignment horizontal="center" vertical="center" wrapText="1"/>
    </xf>
    <xf numFmtId="49" fontId="20" fillId="0" borderId="11">
      <alignment horizontal="center" vertical="center" wrapText="1"/>
    </xf>
    <xf numFmtId="4" fontId="20" fillId="0" borderId="11">
      <alignment horizontal="center" vertical="center" wrapText="1"/>
    </xf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21" fillId="6" borderId="0"/>
    <xf numFmtId="0" fontId="5" fillId="0" borderId="11">
      <alignment horizontal="center" vertical="center" wrapText="1"/>
    </xf>
    <xf numFmtId="49" fontId="5" fillId="0" borderId="11">
      <alignment horizontal="center" vertical="center" wrapText="1"/>
    </xf>
    <xf numFmtId="4" fontId="5" fillId="0" borderId="11">
      <alignment horizontal="center" vertical="center" wrapText="1"/>
    </xf>
  </cellStyleXfs>
  <cellXfs count="127">
    <xf numFmtId="0" fontId="0" fillId="0" borderId="0" xfId="0"/>
    <xf numFmtId="0" fontId="3" fillId="0" borderId="0" xfId="0" applyFont="1" applyFill="1"/>
    <xf numFmtId="0" fontId="6" fillId="0" borderId="0" xfId="0" applyFont="1" applyFill="1"/>
    <xf numFmtId="2" fontId="3" fillId="0" borderId="1" xfId="0" applyNumberFormat="1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13" fillId="0" borderId="0" xfId="0" applyFont="1"/>
    <xf numFmtId="0" fontId="14" fillId="0" borderId="0" xfId="0" applyFont="1"/>
    <xf numFmtId="0" fontId="14" fillId="0" borderId="0" xfId="0" applyFont="1" applyAlignment="1">
      <alignment horizontal="center" vertical="center"/>
    </xf>
    <xf numFmtId="0" fontId="3" fillId="0" borderId="12" xfId="0" applyFont="1" applyFill="1" applyBorder="1" applyAlignment="1">
      <alignment vertical="center" wrapText="1"/>
    </xf>
    <xf numFmtId="0" fontId="13" fillId="0" borderId="8" xfId="0" applyFont="1" applyBorder="1" applyAlignment="1">
      <alignment vertical="center" wrapText="1"/>
    </xf>
    <xf numFmtId="0" fontId="6" fillId="3" borderId="0" xfId="0" applyFont="1" applyFill="1"/>
    <xf numFmtId="167" fontId="3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vertical="center"/>
    </xf>
    <xf numFmtId="0" fontId="6" fillId="0" borderId="1" xfId="0" applyFont="1" applyFill="1" applyBorder="1"/>
    <xf numFmtId="0" fontId="6" fillId="0" borderId="0" xfId="0" applyFont="1" applyFill="1" applyAlignment="1">
      <alignment vertical="center"/>
    </xf>
    <xf numFmtId="2" fontId="6" fillId="0" borderId="0" xfId="0" applyNumberFormat="1" applyFont="1" applyFill="1"/>
    <xf numFmtId="0" fontId="6" fillId="0" borderId="0" xfId="0" applyFont="1" applyFill="1" applyAlignment="1">
      <alignment wrapText="1"/>
    </xf>
    <xf numFmtId="0" fontId="24" fillId="0" borderId="1" xfId="5" applyFont="1" applyFill="1" applyBorder="1" applyAlignment="1" applyProtection="1">
      <alignment horizontal="center" vertical="center" wrapText="1"/>
    </xf>
    <xf numFmtId="2" fontId="6" fillId="3" borderId="0" xfId="0" applyNumberFormat="1" applyFont="1" applyFill="1"/>
    <xf numFmtId="0" fontId="3" fillId="0" borderId="4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24" fillId="0" borderId="1" xfId="5" applyFont="1" applyFill="1" applyBorder="1" applyAlignment="1" applyProtection="1">
      <alignment vertical="center" wrapText="1"/>
    </xf>
    <xf numFmtId="0" fontId="22" fillId="0" borderId="0" xfId="0" applyFont="1" applyFill="1"/>
    <xf numFmtId="0" fontId="3" fillId="0" borderId="2" xfId="0" applyFont="1" applyFill="1" applyBorder="1" applyAlignment="1">
      <alignment horizontal="left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4" fillId="0" borderId="10" xfId="0" applyFont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left" vertical="center" wrapText="1"/>
    </xf>
    <xf numFmtId="0" fontId="14" fillId="0" borderId="1" xfId="0" applyFont="1" applyBorder="1" applyAlignment="1">
      <alignment horizontal="left" vertical="center" wrapText="1"/>
    </xf>
    <xf numFmtId="0" fontId="7" fillId="0" borderId="2" xfId="5" applyFill="1" applyBorder="1" applyAlignment="1" applyProtection="1">
      <alignment horizontal="left" vertical="center" wrapText="1"/>
    </xf>
    <xf numFmtId="4" fontId="3" fillId="0" borderId="1" xfId="0" applyNumberFormat="1" applyFont="1" applyFill="1" applyBorder="1" applyAlignment="1">
      <alignment horizontal="center" vertical="center" wrapText="1"/>
    </xf>
    <xf numFmtId="4" fontId="3" fillId="3" borderId="10" xfId="0" applyNumberFormat="1" applyFont="1" applyFill="1" applyBorder="1" applyAlignment="1">
      <alignment horizontal="center" vertical="center" wrapText="1"/>
    </xf>
    <xf numFmtId="4" fontId="3" fillId="3" borderId="5" xfId="0" applyNumberFormat="1" applyFont="1" applyFill="1" applyBorder="1" applyAlignment="1">
      <alignment horizontal="center" vertical="center" wrapText="1"/>
    </xf>
    <xf numFmtId="4" fontId="3" fillId="3" borderId="4" xfId="0" applyNumberFormat="1" applyFont="1" applyFill="1" applyBorder="1" applyAlignment="1">
      <alignment horizontal="center" vertical="center" wrapText="1"/>
    </xf>
    <xf numFmtId="4" fontId="3" fillId="0" borderId="10" xfId="0" applyNumberFormat="1" applyFont="1" applyFill="1" applyBorder="1" applyAlignment="1">
      <alignment horizontal="center" vertical="center"/>
    </xf>
    <xf numFmtId="4" fontId="3" fillId="0" borderId="5" xfId="0" applyNumberFormat="1" applyFont="1" applyFill="1" applyBorder="1" applyAlignment="1">
      <alignment horizontal="center" vertical="center"/>
    </xf>
    <xf numFmtId="4" fontId="3" fillId="0" borderId="4" xfId="0" applyNumberFormat="1" applyFont="1" applyFill="1" applyBorder="1" applyAlignment="1">
      <alignment horizontal="center" vertical="center"/>
    </xf>
    <xf numFmtId="0" fontId="6" fillId="3" borderId="10" xfId="0" applyFont="1" applyFill="1" applyBorder="1" applyAlignment="1">
      <alignment horizontal="center" vertical="center"/>
    </xf>
    <xf numFmtId="0" fontId="6" fillId="3" borderId="5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/>
    </xf>
    <xf numFmtId="2" fontId="3" fillId="0" borderId="10" xfId="0" applyNumberFormat="1" applyFont="1" applyFill="1" applyBorder="1" applyAlignment="1">
      <alignment horizontal="center" vertical="center"/>
    </xf>
    <xf numFmtId="2" fontId="3" fillId="0" borderId="5" xfId="0" applyNumberFormat="1" applyFont="1" applyFill="1" applyBorder="1" applyAlignment="1">
      <alignment horizontal="center" vertical="center"/>
    </xf>
    <xf numFmtId="2" fontId="3" fillId="0" borderId="4" xfId="0" applyNumberFormat="1" applyFont="1" applyFill="1" applyBorder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 wrapText="1"/>
    </xf>
    <xf numFmtId="4" fontId="3" fillId="0" borderId="5" xfId="0" applyNumberFormat="1" applyFont="1" applyFill="1" applyBorder="1" applyAlignment="1">
      <alignment horizontal="center" vertical="center" wrapText="1"/>
    </xf>
    <xf numFmtId="4" fontId="3" fillId="0" borderId="4" xfId="0" applyNumberFormat="1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10" xfId="0" applyFont="1" applyFill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3" fillId="0" borderId="10" xfId="0" applyFont="1" applyFill="1" applyBorder="1" applyAlignment="1">
      <alignment horizontal="center" vertical="center" textRotation="90" wrapText="1"/>
    </xf>
    <xf numFmtId="0" fontId="3" fillId="0" borderId="5" xfId="0" applyFont="1" applyFill="1" applyBorder="1" applyAlignment="1">
      <alignment horizontal="center" vertical="center" textRotation="90" wrapText="1"/>
    </xf>
    <xf numFmtId="0" fontId="0" fillId="0" borderId="5" xfId="0" applyBorder="1" applyAlignment="1">
      <alignment horizontal="center" vertical="center" textRotation="90" wrapText="1"/>
    </xf>
    <xf numFmtId="0" fontId="6" fillId="0" borderId="1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left" vertical="center" wrapText="1"/>
    </xf>
    <xf numFmtId="0" fontId="3" fillId="0" borderId="5" xfId="0" applyFont="1" applyFill="1" applyBorder="1" applyAlignment="1">
      <alignment horizontal="left" vertical="center" wrapText="1"/>
    </xf>
    <xf numFmtId="4" fontId="22" fillId="0" borderId="10" xfId="0" applyNumberFormat="1" applyFont="1" applyFill="1" applyBorder="1" applyAlignment="1">
      <alignment horizontal="center" vertical="center"/>
    </xf>
    <xf numFmtId="4" fontId="22" fillId="0" borderId="5" xfId="0" applyNumberFormat="1" applyFont="1" applyFill="1" applyBorder="1" applyAlignment="1">
      <alignment horizontal="center" vertical="center"/>
    </xf>
    <xf numFmtId="4" fontId="22" fillId="0" borderId="4" xfId="0" applyNumberFormat="1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left" vertical="center" wrapText="1"/>
    </xf>
    <xf numFmtId="0" fontId="6" fillId="0" borderId="0" xfId="0" applyFont="1" applyFill="1" applyAlignment="1">
      <alignment horizontal="center" vertical="top"/>
    </xf>
    <xf numFmtId="0" fontId="6" fillId="0" borderId="3" xfId="0" applyFont="1" applyFill="1" applyBorder="1" applyAlignment="1">
      <alignment horizontal="right" vertical="center"/>
    </xf>
    <xf numFmtId="0" fontId="6" fillId="0" borderId="12" xfId="0" applyFont="1" applyFill="1" applyBorder="1" applyAlignment="1">
      <alignment horizontal="right" vertical="center"/>
    </xf>
    <xf numFmtId="0" fontId="6" fillId="0" borderId="2" xfId="0" applyFont="1" applyFill="1" applyBorder="1" applyAlignment="1">
      <alignment horizontal="right" vertical="center"/>
    </xf>
    <xf numFmtId="0" fontId="6" fillId="0" borderId="9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left" vertical="center" wrapText="1"/>
    </xf>
    <xf numFmtId="0" fontId="6" fillId="0" borderId="9" xfId="0" applyFont="1" applyFill="1" applyBorder="1" applyAlignment="1">
      <alignment horizontal="left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1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4" fontId="6" fillId="3" borderId="3" xfId="0" applyNumberFormat="1" applyFont="1" applyFill="1" applyBorder="1" applyAlignment="1">
      <alignment horizontal="center" wrapText="1"/>
    </xf>
    <xf numFmtId="4" fontId="6" fillId="3" borderId="12" xfId="0" applyNumberFormat="1" applyFont="1" applyFill="1" applyBorder="1" applyAlignment="1">
      <alignment horizontal="center" wrapText="1"/>
    </xf>
    <xf numFmtId="4" fontId="6" fillId="3" borderId="2" xfId="0" applyNumberFormat="1" applyFont="1" applyFill="1" applyBorder="1" applyAlignment="1">
      <alignment horizontal="center" wrapText="1"/>
    </xf>
    <xf numFmtId="166" fontId="6" fillId="3" borderId="10" xfId="0" applyNumberFormat="1" applyFont="1" applyFill="1" applyBorder="1" applyAlignment="1">
      <alignment horizontal="center" vertical="center"/>
    </xf>
    <xf numFmtId="166" fontId="6" fillId="3" borderId="5" xfId="0" applyNumberFormat="1" applyFont="1" applyFill="1" applyBorder="1" applyAlignment="1">
      <alignment horizontal="center" vertical="center"/>
    </xf>
    <xf numFmtId="166" fontId="6" fillId="3" borderId="4" xfId="0" applyNumberFormat="1" applyFont="1" applyFill="1" applyBorder="1" applyAlignment="1">
      <alignment horizontal="center" vertical="center"/>
    </xf>
    <xf numFmtId="0" fontId="0" fillId="0" borderId="1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10" xfId="0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10" xfId="0" applyFont="1" applyFill="1" applyBorder="1" applyAlignment="1">
      <alignment horizontal="center"/>
    </xf>
    <xf numFmtId="0" fontId="3" fillId="0" borderId="5" xfId="0" applyFont="1" applyFill="1" applyBorder="1" applyAlignment="1">
      <alignment horizontal="center"/>
    </xf>
    <xf numFmtId="0" fontId="3" fillId="0" borderId="4" xfId="0" applyFont="1" applyFill="1" applyBorder="1" applyAlignment="1">
      <alignment horizontal="center"/>
    </xf>
    <xf numFmtId="0" fontId="25" fillId="0" borderId="8" xfId="0" applyFont="1" applyFill="1" applyBorder="1" applyAlignment="1">
      <alignment horizontal="center" vertical="center"/>
    </xf>
    <xf numFmtId="0" fontId="3" fillId="0" borderId="10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2" fontId="4" fillId="0" borderId="10" xfId="0" applyNumberFormat="1" applyFont="1" applyFill="1" applyBorder="1" applyAlignment="1">
      <alignment horizontal="center" vertical="center" wrapText="1"/>
    </xf>
    <xf numFmtId="2" fontId="4" fillId="0" borderId="4" xfId="0" applyNumberFormat="1" applyFont="1" applyFill="1" applyBorder="1" applyAlignment="1">
      <alignment horizontal="center" vertical="center" wrapText="1"/>
    </xf>
    <xf numFmtId="2" fontId="3" fillId="0" borderId="10" xfId="0" applyNumberFormat="1" applyFont="1" applyFill="1" applyBorder="1" applyAlignment="1">
      <alignment horizontal="center" vertical="center" wrapText="1"/>
    </xf>
    <xf numFmtId="2" fontId="3" fillId="0" borderId="4" xfId="0" applyNumberFormat="1" applyFont="1" applyFill="1" applyBorder="1" applyAlignment="1">
      <alignment horizontal="center" vertical="center" wrapText="1"/>
    </xf>
    <xf numFmtId="0" fontId="6" fillId="3" borderId="6" xfId="0" applyFont="1" applyFill="1" applyBorder="1" applyAlignment="1">
      <alignment horizontal="center" vertical="center"/>
    </xf>
    <xf numFmtId="0" fontId="6" fillId="3" borderId="13" xfId="0" applyFont="1" applyFill="1" applyBorder="1" applyAlignment="1">
      <alignment horizontal="center" vertical="center"/>
    </xf>
    <xf numFmtId="0" fontId="6" fillId="3" borderId="7" xfId="0" applyFont="1" applyFill="1" applyBorder="1" applyAlignment="1">
      <alignment horizontal="center" vertical="center"/>
    </xf>
    <xf numFmtId="0" fontId="6" fillId="3" borderId="14" xfId="0" applyFont="1" applyFill="1" applyBorder="1" applyAlignment="1">
      <alignment horizontal="center" vertical="center"/>
    </xf>
    <xf numFmtId="0" fontId="6" fillId="3" borderId="10" xfId="0" applyFont="1" applyFill="1" applyBorder="1" applyAlignment="1">
      <alignment horizontal="center" vertical="center" wrapText="1"/>
    </xf>
    <xf numFmtId="0" fontId="6" fillId="3" borderId="5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/>
    </xf>
    <xf numFmtId="0" fontId="6" fillId="3" borderId="2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166" fontId="6" fillId="0" borderId="10" xfId="0" applyNumberFormat="1" applyFont="1" applyFill="1" applyBorder="1" applyAlignment="1">
      <alignment horizontal="center" vertical="center"/>
    </xf>
    <xf numFmtId="166" fontId="6" fillId="0" borderId="5" xfId="0" applyNumberFormat="1" applyFont="1" applyFill="1" applyBorder="1" applyAlignment="1">
      <alignment horizontal="center" vertical="center"/>
    </xf>
    <xf numFmtId="166" fontId="6" fillId="0" borderId="4" xfId="0" applyNumberFormat="1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14" fillId="0" borderId="9" xfId="0" applyFont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</cellXfs>
  <cellStyles count="31">
    <cellStyle name="br" xfId="22"/>
    <cellStyle name="col" xfId="23"/>
    <cellStyle name="style0" xfId="24"/>
    <cellStyle name="td" xfId="25"/>
    <cellStyle name="tr" xfId="26"/>
    <cellStyle name="xl21" xfId="27"/>
    <cellStyle name="xl22" xfId="8"/>
    <cellStyle name="xl22 2" xfId="14"/>
    <cellStyle name="xl23" xfId="19"/>
    <cellStyle name="xl23 2" xfId="28"/>
    <cellStyle name="xl24" xfId="10"/>
    <cellStyle name="xl25" xfId="15"/>
    <cellStyle name="xl26" xfId="20"/>
    <cellStyle name="xl26 2" xfId="29"/>
    <cellStyle name="xl27" xfId="9"/>
    <cellStyle name="xl27 2" xfId="21"/>
    <cellStyle name="xl27 3" xfId="30"/>
    <cellStyle name="xl28" xfId="1"/>
    <cellStyle name="xl28 2" xfId="16"/>
    <cellStyle name="xl29" xfId="11"/>
    <cellStyle name="xl29 2" xfId="17"/>
    <cellStyle name="xl30" xfId="12"/>
    <cellStyle name="Гиперссылка" xfId="5" builtinId="8"/>
    <cellStyle name="Денежный 2" xfId="2"/>
    <cellStyle name="Обычный" xfId="0" builtinId="0"/>
    <cellStyle name="Обычный 2" xfId="3"/>
    <cellStyle name="Обычный 2 2" xfId="13"/>
    <cellStyle name="Обычный 3" xfId="6"/>
    <cellStyle name="Обычный 4" xfId="18"/>
    <cellStyle name="Обычный 9" xfId="4"/>
    <cellStyle name="Финансовый 2" xfId="7"/>
  </cellStyles>
  <dxfs count="0"/>
  <tableStyles count="0" defaultTableStyle="TableStyleMedium9" defaultPivotStyle="PivotStyleLight16"/>
  <colors>
    <mruColors>
      <color rgb="FFFF9999"/>
      <color rgb="FFFF5050"/>
      <color rgb="FF00FF00"/>
      <color rgb="FFCCFF99"/>
      <color rgb="FFFFCC66"/>
      <color rgb="FFCCFFFF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hlebrm.ru/catalog/cakes" TargetMode="External"/><Relationship Id="rId3" Type="http://schemas.openxmlformats.org/officeDocument/2006/relationships/hyperlink" Target="http://zakupki.gov.ru/epz/contract/contractCard/common-info.html?reestrNumber=2638500130917000119" TargetMode="External"/><Relationship Id="rId7" Type="http://schemas.openxmlformats.org/officeDocument/2006/relationships/hyperlink" Target="http://www.hlebrm.ru/catalog/cakes" TargetMode="External"/><Relationship Id="rId2" Type="http://schemas.openxmlformats.org/officeDocument/2006/relationships/hyperlink" Target="http://zakupki.gov.ru/epz/contract/contractCard/common-info.html?reestrNumber=3631401092417000015" TargetMode="External"/><Relationship Id="rId1" Type="http://schemas.openxmlformats.org/officeDocument/2006/relationships/hyperlink" Target="http://zakupki.gov.ru/epz/contract/contractCard/common-info.html?reestrNumber=3632104789017000009" TargetMode="External"/><Relationship Id="rId6" Type="http://schemas.openxmlformats.org/officeDocument/2006/relationships/hyperlink" Target="http://zakupki.gov.ru/epz/contract/contractCard/common-info.html?reestrNumber=1638700213918000010" TargetMode="External"/><Relationship Id="rId11" Type="http://schemas.openxmlformats.org/officeDocument/2006/relationships/printerSettings" Target="../printerSettings/printerSettings1.bin"/><Relationship Id="rId5" Type="http://schemas.openxmlformats.org/officeDocument/2006/relationships/hyperlink" Target="http://zakupki.gov.ru/epz/contract/contractCard/common-info.html?reestrNumber=3631401092418000001" TargetMode="External"/><Relationship Id="rId10" Type="http://schemas.openxmlformats.org/officeDocument/2006/relationships/hyperlink" Target="http://www.hlebrm.ru/catalog/cakes" TargetMode="External"/><Relationship Id="rId4" Type="http://schemas.openxmlformats.org/officeDocument/2006/relationships/hyperlink" Target="http://zakupki.gov.ru/epz/contract/contractCard/common-info.html?reestrNumber=2633005160718000002" TargetMode="External"/><Relationship Id="rId9" Type="http://schemas.openxmlformats.org/officeDocument/2006/relationships/hyperlink" Target="http://www.hlebrm.ru/catalog/cakes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27"/>
  <sheetViews>
    <sheetView view="pageBreakPreview" zoomScale="70" zoomScaleNormal="60" zoomScaleSheetLayoutView="70" workbookViewId="0">
      <pane xSplit="5" ySplit="4" topLeftCell="F5" activePane="bottomRight" state="frozen"/>
      <selection pane="topRight" activeCell="F1" sqref="F1"/>
      <selection pane="bottomLeft" activeCell="A5" sqref="A5"/>
      <selection pane="bottomRight" activeCell="M11" sqref="M11:M13"/>
    </sheetView>
  </sheetViews>
  <sheetFormatPr defaultColWidth="8.85546875" defaultRowHeight="15" x14ac:dyDescent="0.25"/>
  <cols>
    <col min="1" max="1" width="4.5703125" style="2" customWidth="1"/>
    <col min="2" max="2" width="15.7109375" style="2" customWidth="1"/>
    <col min="3" max="3" width="50.42578125" style="1" customWidth="1"/>
    <col min="4" max="4" width="8.5703125" style="2" customWidth="1"/>
    <col min="5" max="5" width="9.42578125" style="2" customWidth="1"/>
    <col min="6" max="6" width="7.85546875" style="2" customWidth="1"/>
    <col min="7" max="7" width="9.5703125" style="2" customWidth="1"/>
    <col min="8" max="8" width="9.140625" style="2" customWidth="1"/>
    <col min="9" max="9" width="6.85546875" style="2" customWidth="1"/>
    <col min="10" max="10" width="8.7109375" style="27" hidden="1" customWidth="1"/>
    <col min="11" max="11" width="9.28515625" style="2" customWidth="1"/>
    <col min="12" max="12" width="13.85546875" style="2" customWidth="1"/>
    <col min="13" max="13" width="8.42578125" style="2" customWidth="1"/>
    <col min="14" max="14" width="12" style="2" customWidth="1"/>
    <col min="15" max="15" width="8" style="2" customWidth="1"/>
    <col min="16" max="16" width="9.42578125" style="2" customWidth="1"/>
    <col min="17" max="17" width="27" style="2" customWidth="1"/>
    <col min="18" max="18" width="17.42578125" style="20" hidden="1" customWidth="1"/>
    <col min="19" max="19" width="15.28515625" style="2" hidden="1" customWidth="1"/>
    <col min="20" max="20" width="15.28515625" style="20" hidden="1" customWidth="1"/>
    <col min="21" max="21" width="19.28515625" style="10" hidden="1" customWidth="1"/>
    <col min="22" max="22" width="17.42578125" style="10" hidden="1" customWidth="1"/>
    <col min="23" max="16384" width="8.85546875" style="2"/>
  </cols>
  <sheetData>
    <row r="1" spans="1:22" ht="35.25" customHeight="1" x14ac:dyDescent="0.25">
      <c r="A1" s="98" t="s">
        <v>77</v>
      </c>
      <c r="B1" s="98"/>
      <c r="C1" s="98"/>
      <c r="D1" s="98"/>
      <c r="E1" s="98"/>
      <c r="F1" s="98"/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</row>
    <row r="2" spans="1:22" s="1" customFormat="1" ht="40.9" customHeight="1" x14ac:dyDescent="0.25">
      <c r="A2" s="99" t="s">
        <v>0</v>
      </c>
      <c r="B2" s="99" t="s">
        <v>1</v>
      </c>
      <c r="C2" s="99" t="s">
        <v>2</v>
      </c>
      <c r="D2" s="99" t="s">
        <v>3</v>
      </c>
      <c r="E2" s="99" t="s">
        <v>4</v>
      </c>
      <c r="F2" s="101" t="s">
        <v>5</v>
      </c>
      <c r="G2" s="102"/>
      <c r="H2" s="102"/>
      <c r="I2" s="103"/>
      <c r="J2" s="104" t="s">
        <v>37</v>
      </c>
      <c r="K2" s="106" t="s">
        <v>36</v>
      </c>
      <c r="L2" s="99" t="s">
        <v>25</v>
      </c>
      <c r="M2" s="99" t="s">
        <v>6</v>
      </c>
      <c r="N2" s="99" t="s">
        <v>7</v>
      </c>
      <c r="O2" s="99" t="s">
        <v>57</v>
      </c>
      <c r="P2" s="99" t="s">
        <v>8</v>
      </c>
      <c r="Q2" s="90" t="s">
        <v>28</v>
      </c>
      <c r="R2" s="101" t="s">
        <v>31</v>
      </c>
      <c r="S2" s="117" t="s">
        <v>32</v>
      </c>
      <c r="T2" s="116" t="s">
        <v>29</v>
      </c>
      <c r="U2" s="108" t="s">
        <v>33</v>
      </c>
      <c r="V2" s="109"/>
    </row>
    <row r="3" spans="1:22" s="1" customFormat="1" ht="70.5" customHeight="1" x14ac:dyDescent="0.25">
      <c r="A3" s="100"/>
      <c r="B3" s="100"/>
      <c r="C3" s="100"/>
      <c r="D3" s="100"/>
      <c r="E3" s="100"/>
      <c r="F3" s="21" t="s">
        <v>9</v>
      </c>
      <c r="G3" s="21" t="s">
        <v>10</v>
      </c>
      <c r="H3" s="21" t="s">
        <v>11</v>
      </c>
      <c r="I3" s="21" t="s">
        <v>12</v>
      </c>
      <c r="J3" s="105"/>
      <c r="K3" s="107"/>
      <c r="L3" s="100"/>
      <c r="M3" s="100"/>
      <c r="N3" s="100"/>
      <c r="O3" s="100"/>
      <c r="P3" s="100"/>
      <c r="Q3" s="92"/>
      <c r="R3" s="101"/>
      <c r="S3" s="118"/>
      <c r="T3" s="116"/>
      <c r="U3" s="110"/>
      <c r="V3" s="111"/>
    </row>
    <row r="4" spans="1:22" s="1" customFormat="1" x14ac:dyDescent="0.25">
      <c r="A4" s="19">
        <v>1</v>
      </c>
      <c r="B4" s="4">
        <v>2</v>
      </c>
      <c r="C4" s="4">
        <v>3</v>
      </c>
      <c r="D4" s="19">
        <v>4</v>
      </c>
      <c r="E4" s="21">
        <v>5</v>
      </c>
      <c r="F4" s="4">
        <v>6</v>
      </c>
      <c r="G4" s="19">
        <v>7</v>
      </c>
      <c r="H4" s="4">
        <v>8</v>
      </c>
      <c r="I4" s="21">
        <v>9</v>
      </c>
      <c r="J4" s="29"/>
      <c r="K4" s="4">
        <v>10</v>
      </c>
      <c r="L4" s="4">
        <v>11</v>
      </c>
      <c r="M4" s="4">
        <v>12</v>
      </c>
      <c r="N4" s="4">
        <v>13</v>
      </c>
      <c r="O4" s="4">
        <v>14</v>
      </c>
      <c r="P4" s="4">
        <v>15</v>
      </c>
      <c r="Q4" s="4">
        <v>16</v>
      </c>
      <c r="R4" s="4">
        <v>17</v>
      </c>
      <c r="S4" s="4">
        <v>18</v>
      </c>
      <c r="T4" s="4">
        <v>19</v>
      </c>
      <c r="U4" s="114">
        <v>20</v>
      </c>
      <c r="V4" s="115"/>
    </row>
    <row r="5" spans="1:22" s="1" customFormat="1" ht="41.45" customHeight="1" x14ac:dyDescent="0.25">
      <c r="A5" s="55">
        <v>1</v>
      </c>
      <c r="B5" s="61" t="s">
        <v>63</v>
      </c>
      <c r="C5" s="62" t="s">
        <v>67</v>
      </c>
      <c r="D5" s="58" t="s">
        <v>13</v>
      </c>
      <c r="E5" s="58" t="s">
        <v>19</v>
      </c>
      <c r="F5" s="37">
        <v>41.07</v>
      </c>
      <c r="G5" s="37">
        <v>47</v>
      </c>
      <c r="H5" s="37">
        <v>44.1</v>
      </c>
      <c r="I5" s="95"/>
      <c r="J5" s="64">
        <f>AVERAGE(F5:I7)</f>
        <v>44.056666666666665</v>
      </c>
      <c r="K5" s="47">
        <v>44.06</v>
      </c>
      <c r="L5" s="50" t="str">
        <f>'Техническое задание'!E4</f>
        <v>кг</v>
      </c>
      <c r="M5" s="50">
        <v>5500</v>
      </c>
      <c r="N5" s="41">
        <f>K5*M5</f>
        <v>242330</v>
      </c>
      <c r="O5" s="122">
        <f xml:space="preserve"> STDEVA(F5:I7)</f>
        <v>2.9652374834628898</v>
      </c>
      <c r="P5" s="119">
        <f>(O5/J5)</f>
        <v>6.7305080202683443E-2</v>
      </c>
      <c r="Q5" s="28" t="s">
        <v>78</v>
      </c>
      <c r="R5" s="3" t="s">
        <v>43</v>
      </c>
      <c r="S5" s="17" t="s">
        <v>44</v>
      </c>
      <c r="T5" s="11">
        <v>43068</v>
      </c>
      <c r="U5" s="112" t="s">
        <v>34</v>
      </c>
      <c r="V5" s="112" t="s">
        <v>35</v>
      </c>
    </row>
    <row r="6" spans="1:22" s="1" customFormat="1" ht="39.6" customHeight="1" x14ac:dyDescent="0.25">
      <c r="A6" s="93"/>
      <c r="B6" s="61"/>
      <c r="C6" s="63"/>
      <c r="D6" s="59"/>
      <c r="E6" s="59"/>
      <c r="F6" s="37"/>
      <c r="G6" s="37"/>
      <c r="H6" s="37"/>
      <c r="I6" s="96"/>
      <c r="J6" s="65"/>
      <c r="K6" s="48"/>
      <c r="L6" s="51"/>
      <c r="M6" s="51"/>
      <c r="N6" s="42"/>
      <c r="O6" s="123"/>
      <c r="P6" s="120"/>
      <c r="Q6" s="28" t="s">
        <v>79</v>
      </c>
      <c r="R6" s="3" t="s">
        <v>41</v>
      </c>
      <c r="S6" s="17" t="s">
        <v>52</v>
      </c>
      <c r="T6" s="11" t="s">
        <v>51</v>
      </c>
      <c r="U6" s="113"/>
      <c r="V6" s="113"/>
    </row>
    <row r="7" spans="1:22" s="1" customFormat="1" ht="38.25" customHeight="1" x14ac:dyDescent="0.25">
      <c r="A7" s="94"/>
      <c r="B7" s="61"/>
      <c r="C7" s="63"/>
      <c r="D7" s="59"/>
      <c r="E7" s="59"/>
      <c r="F7" s="37"/>
      <c r="G7" s="37"/>
      <c r="H7" s="37"/>
      <c r="I7" s="97"/>
      <c r="J7" s="65"/>
      <c r="K7" s="49"/>
      <c r="L7" s="52"/>
      <c r="M7" s="52"/>
      <c r="N7" s="43"/>
      <c r="O7" s="124"/>
      <c r="P7" s="121"/>
      <c r="Q7" s="36" t="s">
        <v>80</v>
      </c>
      <c r="R7" s="3" t="s">
        <v>41</v>
      </c>
      <c r="S7" s="17" t="s">
        <v>54</v>
      </c>
      <c r="T7" s="11" t="s">
        <v>53</v>
      </c>
      <c r="U7" s="113"/>
      <c r="V7" s="113"/>
    </row>
    <row r="8" spans="1:22" s="1" customFormat="1" ht="36.75" customHeight="1" x14ac:dyDescent="0.25">
      <c r="A8" s="55">
        <v>2</v>
      </c>
      <c r="B8" s="61" t="s">
        <v>70</v>
      </c>
      <c r="C8" s="62" t="s">
        <v>68</v>
      </c>
      <c r="D8" s="59"/>
      <c r="E8" s="59"/>
      <c r="F8" s="37">
        <v>36.299999999999997</v>
      </c>
      <c r="G8" s="37">
        <v>40.5</v>
      </c>
      <c r="H8" s="37">
        <v>37.5</v>
      </c>
      <c r="I8" s="50"/>
      <c r="J8" s="64">
        <f t="shared" ref="J8" si="0">AVERAGE(F8:I10)</f>
        <v>38.1</v>
      </c>
      <c r="K8" s="47">
        <v>38.1</v>
      </c>
      <c r="L8" s="38" t="str">
        <f>'Техническое задание'!E5</f>
        <v>кг</v>
      </c>
      <c r="M8" s="38">
        <v>5000</v>
      </c>
      <c r="N8" s="41">
        <f>K8*M8</f>
        <v>190500</v>
      </c>
      <c r="O8" s="44">
        <f xml:space="preserve"> STDEVA(F8:I10)</f>
        <v>2.1633307652783946</v>
      </c>
      <c r="P8" s="81">
        <f>(O8/J8)</f>
        <v>5.6780335046677025E-2</v>
      </c>
      <c r="Q8" s="28" t="s">
        <v>78</v>
      </c>
      <c r="R8" s="3" t="s">
        <v>39</v>
      </c>
      <c r="S8" s="17" t="s">
        <v>40</v>
      </c>
      <c r="T8" s="11">
        <v>42951</v>
      </c>
      <c r="U8" s="113"/>
      <c r="V8" s="113"/>
    </row>
    <row r="9" spans="1:22" s="1" customFormat="1" ht="42" customHeight="1" x14ac:dyDescent="0.25">
      <c r="A9" s="93"/>
      <c r="B9" s="61"/>
      <c r="C9" s="63"/>
      <c r="D9" s="59"/>
      <c r="E9" s="59"/>
      <c r="F9" s="37"/>
      <c r="G9" s="37"/>
      <c r="H9" s="37"/>
      <c r="I9" s="51"/>
      <c r="J9" s="65"/>
      <c r="K9" s="48"/>
      <c r="L9" s="39"/>
      <c r="M9" s="39"/>
      <c r="N9" s="42"/>
      <c r="O9" s="45"/>
      <c r="P9" s="82"/>
      <c r="Q9" s="28" t="s">
        <v>79</v>
      </c>
      <c r="R9" s="3" t="s">
        <v>41</v>
      </c>
      <c r="S9" s="26" t="s">
        <v>42</v>
      </c>
      <c r="T9" s="11">
        <v>42983</v>
      </c>
      <c r="U9" s="113"/>
      <c r="V9" s="113"/>
    </row>
    <row r="10" spans="1:22" s="1" customFormat="1" ht="138" customHeight="1" x14ac:dyDescent="0.25">
      <c r="A10" s="94"/>
      <c r="B10" s="61"/>
      <c r="C10" s="63"/>
      <c r="D10" s="59"/>
      <c r="E10" s="59"/>
      <c r="F10" s="37"/>
      <c r="G10" s="37"/>
      <c r="H10" s="37"/>
      <c r="I10" s="52"/>
      <c r="J10" s="65"/>
      <c r="K10" s="49"/>
      <c r="L10" s="40"/>
      <c r="M10" s="40"/>
      <c r="N10" s="43"/>
      <c r="O10" s="46"/>
      <c r="P10" s="83"/>
      <c r="Q10" s="36" t="s">
        <v>80</v>
      </c>
      <c r="R10" s="3" t="s">
        <v>41</v>
      </c>
      <c r="S10" s="17" t="s">
        <v>55</v>
      </c>
      <c r="T10" s="11" t="s">
        <v>56</v>
      </c>
      <c r="U10" s="113"/>
      <c r="V10" s="113"/>
    </row>
    <row r="11" spans="1:22" s="1" customFormat="1" ht="43.5" customHeight="1" x14ac:dyDescent="0.25">
      <c r="A11" s="55">
        <v>3</v>
      </c>
      <c r="B11" s="90" t="s">
        <v>64</v>
      </c>
      <c r="C11" s="62" t="s">
        <v>69</v>
      </c>
      <c r="D11" s="60"/>
      <c r="E11" s="60"/>
      <c r="F11" s="37">
        <v>62.92</v>
      </c>
      <c r="G11" s="37">
        <v>76.569999999999993</v>
      </c>
      <c r="H11" s="37">
        <v>67.510000000000005</v>
      </c>
      <c r="I11" s="50"/>
      <c r="J11" s="64">
        <f t="shared" ref="J11" si="1">AVERAGE(F11:I13)</f>
        <v>69</v>
      </c>
      <c r="K11" s="47">
        <v>69</v>
      </c>
      <c r="L11" s="38" t="str">
        <f>'Техническое задание'!E5</f>
        <v>кг</v>
      </c>
      <c r="M11" s="38">
        <v>3300</v>
      </c>
      <c r="N11" s="41">
        <f>K11*M11</f>
        <v>227700</v>
      </c>
      <c r="O11" s="44">
        <f xml:space="preserve"> STDEVA(F11:I13)</f>
        <v>6.9459124670557095</v>
      </c>
      <c r="P11" s="81">
        <f>(O11/J11)</f>
        <v>0.10066539807327116</v>
      </c>
      <c r="Q11" s="28" t="s">
        <v>78</v>
      </c>
      <c r="R11" s="3"/>
      <c r="S11" s="17"/>
      <c r="T11" s="11"/>
      <c r="U11" s="113"/>
      <c r="V11" s="113"/>
    </row>
    <row r="12" spans="1:22" s="1" customFormat="1" ht="43.5" customHeight="1" x14ac:dyDescent="0.25">
      <c r="A12" s="56"/>
      <c r="B12" s="91"/>
      <c r="C12" s="63"/>
      <c r="D12" s="60"/>
      <c r="E12" s="60"/>
      <c r="F12" s="37"/>
      <c r="G12" s="37"/>
      <c r="H12" s="37"/>
      <c r="I12" s="51"/>
      <c r="J12" s="65"/>
      <c r="K12" s="48"/>
      <c r="L12" s="39"/>
      <c r="M12" s="39"/>
      <c r="N12" s="42"/>
      <c r="O12" s="45"/>
      <c r="P12" s="82"/>
      <c r="Q12" s="28" t="s">
        <v>79</v>
      </c>
      <c r="R12" s="3"/>
      <c r="S12" s="17"/>
      <c r="T12" s="11"/>
      <c r="U12" s="113"/>
      <c r="V12" s="113"/>
    </row>
    <row r="13" spans="1:22" s="1" customFormat="1" ht="141" customHeight="1" x14ac:dyDescent="0.25">
      <c r="A13" s="57"/>
      <c r="B13" s="92"/>
      <c r="C13" s="67"/>
      <c r="D13" s="60"/>
      <c r="E13" s="60"/>
      <c r="F13" s="37"/>
      <c r="G13" s="37"/>
      <c r="H13" s="37"/>
      <c r="I13" s="52"/>
      <c r="J13" s="65"/>
      <c r="K13" s="49"/>
      <c r="L13" s="40"/>
      <c r="M13" s="40"/>
      <c r="N13" s="43"/>
      <c r="O13" s="46"/>
      <c r="P13" s="83"/>
      <c r="Q13" s="36" t="s">
        <v>80</v>
      </c>
      <c r="R13" s="3"/>
      <c r="S13" s="17"/>
      <c r="T13" s="11"/>
      <c r="U13" s="113"/>
      <c r="V13" s="113"/>
    </row>
    <row r="14" spans="1:22" s="1" customFormat="1" ht="40.5" customHeight="1" x14ac:dyDescent="0.25">
      <c r="A14" s="55">
        <v>4</v>
      </c>
      <c r="B14" s="84" t="s">
        <v>65</v>
      </c>
      <c r="C14" s="87" t="s">
        <v>66</v>
      </c>
      <c r="D14" s="60"/>
      <c r="E14" s="60"/>
      <c r="F14" s="50">
        <v>143.94</v>
      </c>
      <c r="G14" s="50">
        <v>107</v>
      </c>
      <c r="H14" s="50">
        <v>125.6</v>
      </c>
      <c r="I14" s="50"/>
      <c r="J14" s="64">
        <v>352.46789599999994</v>
      </c>
      <c r="K14" s="47">
        <v>125.51</v>
      </c>
      <c r="L14" s="38" t="s">
        <v>59</v>
      </c>
      <c r="M14" s="38">
        <v>250</v>
      </c>
      <c r="N14" s="41">
        <f>K14*M14</f>
        <v>31377.5</v>
      </c>
      <c r="O14" s="44">
        <f xml:space="preserve"> STDEVA(F14:I16)</f>
        <v>18.470152498919337</v>
      </c>
      <c r="P14" s="81">
        <f>(O14/J14)</f>
        <v>5.2402368296598958E-2</v>
      </c>
      <c r="Q14" s="28" t="s">
        <v>78</v>
      </c>
      <c r="R14" s="3"/>
      <c r="S14" s="17"/>
      <c r="T14" s="11"/>
      <c r="U14" s="113"/>
      <c r="V14" s="113"/>
    </row>
    <row r="15" spans="1:22" s="1" customFormat="1" ht="45.75" customHeight="1" x14ac:dyDescent="0.25">
      <c r="A15" s="56"/>
      <c r="B15" s="85"/>
      <c r="C15" s="88"/>
      <c r="D15" s="60"/>
      <c r="E15" s="60"/>
      <c r="F15" s="51"/>
      <c r="G15" s="51"/>
      <c r="H15" s="51"/>
      <c r="I15" s="51"/>
      <c r="J15" s="65"/>
      <c r="K15" s="48"/>
      <c r="L15" s="39"/>
      <c r="M15" s="39"/>
      <c r="N15" s="42"/>
      <c r="O15" s="45"/>
      <c r="P15" s="82"/>
      <c r="Q15" s="28" t="s">
        <v>79</v>
      </c>
      <c r="R15" s="3"/>
      <c r="S15" s="17"/>
      <c r="T15" s="11"/>
      <c r="U15" s="113"/>
      <c r="V15" s="113"/>
    </row>
    <row r="16" spans="1:22" s="1" customFormat="1" ht="30.75" customHeight="1" x14ac:dyDescent="0.25">
      <c r="A16" s="57"/>
      <c r="B16" s="86"/>
      <c r="C16" s="89"/>
      <c r="D16" s="60"/>
      <c r="E16" s="60"/>
      <c r="F16" s="52"/>
      <c r="G16" s="52"/>
      <c r="H16" s="52"/>
      <c r="I16" s="52"/>
      <c r="J16" s="66"/>
      <c r="K16" s="49"/>
      <c r="L16" s="40"/>
      <c r="M16" s="40"/>
      <c r="N16" s="43"/>
      <c r="O16" s="46"/>
      <c r="P16" s="83"/>
      <c r="Q16" s="36" t="s">
        <v>80</v>
      </c>
      <c r="R16" s="3"/>
      <c r="S16" s="17"/>
      <c r="T16" s="11"/>
      <c r="U16" s="113"/>
      <c r="V16" s="113"/>
    </row>
    <row r="17" spans="1:17" ht="23.25" customHeight="1" x14ac:dyDescent="0.25">
      <c r="A17" s="12"/>
      <c r="B17" s="69" t="s">
        <v>27</v>
      </c>
      <c r="C17" s="70"/>
      <c r="D17" s="70"/>
      <c r="E17" s="71"/>
      <c r="F17" s="78">
        <f>SUM(N5:N16)</f>
        <v>691907.5</v>
      </c>
      <c r="G17" s="79"/>
      <c r="H17" s="79"/>
      <c r="I17" s="79"/>
      <c r="J17" s="79"/>
      <c r="K17" s="79"/>
      <c r="L17" s="79"/>
      <c r="M17" s="79"/>
      <c r="N17" s="79"/>
      <c r="O17" s="79"/>
      <c r="P17" s="79"/>
      <c r="Q17" s="80"/>
    </row>
    <row r="18" spans="1:17" ht="23.25" customHeight="1" x14ac:dyDescent="0.25">
      <c r="A18" s="13"/>
      <c r="B18" s="69" t="s">
        <v>14</v>
      </c>
      <c r="C18" s="70"/>
      <c r="D18" s="70"/>
      <c r="E18" s="71"/>
      <c r="F18" s="75" t="s">
        <v>76</v>
      </c>
      <c r="G18" s="76"/>
      <c r="H18" s="76"/>
      <c r="I18" s="76"/>
      <c r="J18" s="76"/>
      <c r="K18" s="76"/>
      <c r="L18" s="76"/>
      <c r="M18" s="76"/>
      <c r="N18" s="76"/>
      <c r="O18" s="76"/>
      <c r="P18" s="76"/>
      <c r="Q18" s="77"/>
    </row>
    <row r="19" spans="1:17" ht="39" customHeight="1" x14ac:dyDescent="0.25">
      <c r="A19" s="72" t="s">
        <v>15</v>
      </c>
      <c r="B19" s="72"/>
      <c r="C19" s="72"/>
      <c r="E19" s="74" t="s">
        <v>38</v>
      </c>
      <c r="F19" s="74"/>
      <c r="G19" s="74"/>
      <c r="H19" s="74"/>
      <c r="I19" s="74"/>
      <c r="J19" s="74"/>
      <c r="K19" s="74"/>
      <c r="L19" s="74"/>
      <c r="M19" s="74"/>
      <c r="N19" s="74"/>
      <c r="O19" s="74"/>
      <c r="P19" s="74"/>
      <c r="Q19" s="74"/>
    </row>
    <row r="20" spans="1:17" ht="19.5" customHeight="1" x14ac:dyDescent="0.25">
      <c r="B20" s="14"/>
      <c r="C20" s="1" t="s">
        <v>60</v>
      </c>
      <c r="E20" s="73" t="s">
        <v>30</v>
      </c>
      <c r="F20" s="73"/>
      <c r="G20" s="73"/>
      <c r="H20" s="73"/>
      <c r="I20" s="73"/>
      <c r="J20" s="73"/>
      <c r="K20" s="73"/>
      <c r="L20" s="73"/>
      <c r="M20" s="73"/>
      <c r="N20" s="73"/>
      <c r="O20" s="73"/>
      <c r="P20" s="73"/>
      <c r="Q20" s="73"/>
    </row>
    <row r="21" spans="1:17" ht="28.5" customHeight="1" x14ac:dyDescent="0.25">
      <c r="B21" s="68" t="s">
        <v>16</v>
      </c>
      <c r="C21" s="68"/>
      <c r="E21" s="73"/>
      <c r="F21" s="73"/>
      <c r="G21" s="73"/>
      <c r="H21" s="73"/>
      <c r="I21" s="73"/>
      <c r="J21" s="73"/>
      <c r="K21" s="73"/>
      <c r="L21" s="73"/>
      <c r="M21" s="73"/>
      <c r="N21" s="73"/>
      <c r="O21" s="73"/>
      <c r="P21" s="73"/>
      <c r="Q21" s="73"/>
    </row>
    <row r="22" spans="1:17" ht="23.25" customHeight="1" x14ac:dyDescent="0.25">
      <c r="B22" s="14" t="s">
        <v>17</v>
      </c>
      <c r="C22" s="1" t="s">
        <v>61</v>
      </c>
      <c r="K22" s="10"/>
      <c r="L22" s="18"/>
      <c r="M22" s="15"/>
      <c r="N22" s="16"/>
      <c r="O22" s="20"/>
    </row>
    <row r="23" spans="1:17" x14ac:dyDescent="0.25">
      <c r="B23" s="53" t="s">
        <v>18</v>
      </c>
      <c r="C23" s="53"/>
      <c r="K23" s="10"/>
      <c r="L23" s="18"/>
      <c r="M23" s="15"/>
      <c r="N23" s="16"/>
      <c r="O23" s="20"/>
    </row>
    <row r="24" spans="1:17" ht="23.25" customHeight="1" x14ac:dyDescent="0.25">
      <c r="B24" s="14"/>
      <c r="K24" s="10"/>
      <c r="L24" s="18"/>
      <c r="M24" s="15"/>
      <c r="N24" s="16"/>
      <c r="O24" s="20"/>
    </row>
    <row r="25" spans="1:17" ht="23.25" customHeight="1" x14ac:dyDescent="0.25">
      <c r="B25" s="14" t="s">
        <v>75</v>
      </c>
      <c r="K25" s="10"/>
      <c r="L25" s="18"/>
      <c r="M25" s="15"/>
      <c r="N25" s="16"/>
      <c r="O25" s="20"/>
    </row>
    <row r="26" spans="1:17" x14ac:dyDescent="0.25">
      <c r="B26" s="53" t="s">
        <v>62</v>
      </c>
      <c r="C26" s="54"/>
      <c r="K26" s="10"/>
      <c r="L26" s="18"/>
      <c r="M26" s="15"/>
      <c r="N26" s="16"/>
      <c r="O26" s="20"/>
    </row>
    <row r="27" spans="1:17" x14ac:dyDescent="0.25">
      <c r="L27" s="15"/>
      <c r="M27" s="15"/>
      <c r="N27" s="16"/>
      <c r="O27" s="20"/>
    </row>
  </sheetData>
  <autoFilter ref="A3:T23"/>
  <mergeCells count="90">
    <mergeCell ref="P5:P7"/>
    <mergeCell ref="O8:O10"/>
    <mergeCell ref="P8:P10"/>
    <mergeCell ref="M8:M10"/>
    <mergeCell ref="O5:O7"/>
    <mergeCell ref="M5:M7"/>
    <mergeCell ref="U2:V3"/>
    <mergeCell ref="U5:U16"/>
    <mergeCell ref="V5:V16"/>
    <mergeCell ref="U4:V4"/>
    <mergeCell ref="R2:R3"/>
    <mergeCell ref="T2:T3"/>
    <mergeCell ref="S2:S3"/>
    <mergeCell ref="A1:Q1"/>
    <mergeCell ref="E2:E3"/>
    <mergeCell ref="F2:I2"/>
    <mergeCell ref="L2:L3"/>
    <mergeCell ref="J2:J3"/>
    <mergeCell ref="K2:K3"/>
    <mergeCell ref="A2:A3"/>
    <mergeCell ref="B2:B3"/>
    <mergeCell ref="C2:C3"/>
    <mergeCell ref="D2:D3"/>
    <mergeCell ref="P2:P3"/>
    <mergeCell ref="M2:M3"/>
    <mergeCell ref="Q2:Q3"/>
    <mergeCell ref="N2:N3"/>
    <mergeCell ref="O2:O3"/>
    <mergeCell ref="L5:L7"/>
    <mergeCell ref="N5:N7"/>
    <mergeCell ref="A8:A10"/>
    <mergeCell ref="F8:F10"/>
    <mergeCell ref="J5:J7"/>
    <mergeCell ref="K5:K7"/>
    <mergeCell ref="N8:N10"/>
    <mergeCell ref="A5:A7"/>
    <mergeCell ref="B5:B7"/>
    <mergeCell ref="C5:C7"/>
    <mergeCell ref="F5:F7"/>
    <mergeCell ref="I5:I7"/>
    <mergeCell ref="I8:I10"/>
    <mergeCell ref="G5:G7"/>
    <mergeCell ref="H5:H7"/>
    <mergeCell ref="J8:J10"/>
    <mergeCell ref="H8:H10"/>
    <mergeCell ref="B23:C23"/>
    <mergeCell ref="B21:C21"/>
    <mergeCell ref="B17:E17"/>
    <mergeCell ref="B18:E18"/>
    <mergeCell ref="A19:C19"/>
    <mergeCell ref="E20:Q21"/>
    <mergeCell ref="E19:Q19"/>
    <mergeCell ref="F18:Q18"/>
    <mergeCell ref="F17:Q17"/>
    <mergeCell ref="P11:P13"/>
    <mergeCell ref="B14:B16"/>
    <mergeCell ref="C14:C16"/>
    <mergeCell ref="F14:F16"/>
    <mergeCell ref="P14:P16"/>
    <mergeCell ref="B11:B13"/>
    <mergeCell ref="J11:J13"/>
    <mergeCell ref="J14:J16"/>
    <mergeCell ref="C11:C13"/>
    <mergeCell ref="F11:F13"/>
    <mergeCell ref="G11:G13"/>
    <mergeCell ref="H11:H13"/>
    <mergeCell ref="I11:I13"/>
    <mergeCell ref="B26:C26"/>
    <mergeCell ref="A14:A16"/>
    <mergeCell ref="A11:A13"/>
    <mergeCell ref="D5:D16"/>
    <mergeCell ref="E5:E16"/>
    <mergeCell ref="B8:B10"/>
    <mergeCell ref="C8:C10"/>
    <mergeCell ref="G8:G10"/>
    <mergeCell ref="L8:L10"/>
    <mergeCell ref="M14:M16"/>
    <mergeCell ref="N14:N16"/>
    <mergeCell ref="O14:O16"/>
    <mergeCell ref="K14:K16"/>
    <mergeCell ref="L14:L16"/>
    <mergeCell ref="K8:K10"/>
    <mergeCell ref="N11:N13"/>
    <mergeCell ref="G14:G16"/>
    <mergeCell ref="H14:H16"/>
    <mergeCell ref="I14:I16"/>
    <mergeCell ref="O11:O13"/>
    <mergeCell ref="K11:K13"/>
    <mergeCell ref="L11:L13"/>
    <mergeCell ref="M11:M13"/>
  </mergeCells>
  <hyperlinks>
    <hyperlink ref="S8" r:id="rId1"/>
    <hyperlink ref="S9" r:id="rId2"/>
    <hyperlink ref="S5" r:id="rId3"/>
    <hyperlink ref="S6" r:id="rId4"/>
    <hyperlink ref="S7" r:id="rId5"/>
    <hyperlink ref="S10" r:id="rId6"/>
    <hyperlink ref="Q7" r:id="rId7"/>
    <hyperlink ref="Q10" r:id="rId8"/>
    <hyperlink ref="Q13" r:id="rId9"/>
    <hyperlink ref="Q16" r:id="rId10"/>
  </hyperlinks>
  <pageMargins left="0.23622047244094491" right="0.23622047244094491" top="0.15748031496062992" bottom="0.15748031496062992" header="0.31496062992125984" footer="0.31496062992125984"/>
  <pageSetup paperSize="9" scale="54" orientation="landscape" r:id="rId1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8"/>
  <sheetViews>
    <sheetView tabSelected="1" view="pageBreakPreview" zoomScale="75" zoomScaleNormal="78" zoomScaleSheetLayoutView="75" workbookViewId="0">
      <pane xSplit="3" ySplit="3" topLeftCell="D4" activePane="bottomRight" state="frozen"/>
      <selection pane="topRight" activeCell="F1" sqref="F1"/>
      <selection pane="bottomLeft" activeCell="A4" sqref="A4"/>
      <selection pane="bottomRight" activeCell="F4" sqref="F4:F7"/>
    </sheetView>
  </sheetViews>
  <sheetFormatPr defaultColWidth="8.85546875" defaultRowHeight="15" x14ac:dyDescent="0.25"/>
  <cols>
    <col min="1" max="1" width="4.7109375" style="7" customWidth="1"/>
    <col min="2" max="2" width="13.42578125" style="7" customWidth="1"/>
    <col min="3" max="3" width="14.140625" style="7" customWidth="1"/>
    <col min="4" max="4" width="79" style="6" customWidth="1"/>
    <col min="5" max="5" width="12.28515625" style="7" customWidth="1"/>
    <col min="6" max="6" width="10.85546875" style="7" customWidth="1"/>
    <col min="7" max="7" width="13.140625" style="6" hidden="1" customWidth="1"/>
    <col min="8" max="9" width="0" style="6" hidden="1" customWidth="1"/>
    <col min="10" max="16384" width="8.85546875" style="6"/>
  </cols>
  <sheetData>
    <row r="1" spans="1:9" s="5" customFormat="1" ht="35.25" customHeight="1" x14ac:dyDescent="0.2">
      <c r="A1" s="126" t="s">
        <v>20</v>
      </c>
      <c r="B1" s="126"/>
      <c r="C1" s="126"/>
      <c r="D1" s="126"/>
      <c r="E1" s="126"/>
      <c r="F1" s="9"/>
    </row>
    <row r="2" spans="1:9" ht="39.75" customHeight="1" x14ac:dyDescent="0.25">
      <c r="A2" s="24" t="s">
        <v>21</v>
      </c>
      <c r="B2" s="24" t="s">
        <v>22</v>
      </c>
      <c r="C2" s="24" t="s">
        <v>23</v>
      </c>
      <c r="D2" s="24" t="s">
        <v>24</v>
      </c>
      <c r="E2" s="24" t="s">
        <v>25</v>
      </c>
      <c r="F2" s="24" t="s">
        <v>26</v>
      </c>
      <c r="G2" s="116" t="s">
        <v>46</v>
      </c>
      <c r="H2" s="116"/>
      <c r="I2" s="116"/>
    </row>
    <row r="3" spans="1:9" ht="15" customHeight="1" x14ac:dyDescent="0.25">
      <c r="A3" s="24">
        <v>1</v>
      </c>
      <c r="B3" s="24">
        <v>3</v>
      </c>
      <c r="C3" s="24">
        <v>4</v>
      </c>
      <c r="D3" s="24">
        <v>5</v>
      </c>
      <c r="E3" s="24">
        <v>8</v>
      </c>
      <c r="F3" s="24">
        <v>9</v>
      </c>
      <c r="G3" s="23" t="s">
        <v>47</v>
      </c>
      <c r="H3" s="22" t="s">
        <v>48</v>
      </c>
      <c r="I3" s="22" t="s">
        <v>49</v>
      </c>
    </row>
    <row r="4" spans="1:9" ht="87" customHeight="1" x14ac:dyDescent="0.25">
      <c r="A4" s="24">
        <v>1</v>
      </c>
      <c r="B4" s="24" t="s">
        <v>71</v>
      </c>
      <c r="C4" s="24" t="s">
        <v>63</v>
      </c>
      <c r="D4" s="25" t="s">
        <v>67</v>
      </c>
      <c r="E4" s="24" t="s">
        <v>59</v>
      </c>
      <c r="F4" s="24">
        <v>5500</v>
      </c>
      <c r="G4" s="22" t="s">
        <v>50</v>
      </c>
      <c r="H4" s="22" t="s">
        <v>45</v>
      </c>
      <c r="I4" s="22" t="s">
        <v>45</v>
      </c>
    </row>
    <row r="5" spans="1:9" ht="152.25" customHeight="1" x14ac:dyDescent="0.25">
      <c r="A5" s="24">
        <v>2</v>
      </c>
      <c r="B5" s="24" t="s">
        <v>72</v>
      </c>
      <c r="C5" s="24" t="s">
        <v>70</v>
      </c>
      <c r="D5" s="8" t="s">
        <v>68</v>
      </c>
      <c r="E5" s="24" t="s">
        <v>59</v>
      </c>
      <c r="F5" s="24">
        <v>5000</v>
      </c>
      <c r="G5" s="22" t="s">
        <v>50</v>
      </c>
      <c r="H5" s="22" t="s">
        <v>45</v>
      </c>
      <c r="I5" s="22" t="s">
        <v>45</v>
      </c>
    </row>
    <row r="6" spans="1:9" ht="149.25" customHeight="1" x14ac:dyDescent="0.25">
      <c r="A6" s="31">
        <v>3</v>
      </c>
      <c r="B6" s="31" t="s">
        <v>73</v>
      </c>
      <c r="C6" s="32" t="s">
        <v>64</v>
      </c>
      <c r="D6" s="34" t="s">
        <v>69</v>
      </c>
      <c r="E6" s="33" t="s">
        <v>59</v>
      </c>
      <c r="F6" s="31">
        <v>3300</v>
      </c>
      <c r="G6" s="30"/>
      <c r="H6" s="30"/>
      <c r="I6" s="30"/>
    </row>
    <row r="7" spans="1:9" ht="93.75" customHeight="1" x14ac:dyDescent="0.25">
      <c r="A7" s="31">
        <v>4</v>
      </c>
      <c r="B7" s="31" t="s">
        <v>74</v>
      </c>
      <c r="C7" s="31" t="s">
        <v>65</v>
      </c>
      <c r="D7" s="35" t="s">
        <v>66</v>
      </c>
      <c r="E7" s="33" t="s">
        <v>59</v>
      </c>
      <c r="F7" s="31">
        <v>250</v>
      </c>
      <c r="G7" s="30"/>
      <c r="H7" s="30"/>
      <c r="I7" s="30"/>
    </row>
    <row r="8" spans="1:9" ht="140.25" customHeight="1" x14ac:dyDescent="0.25">
      <c r="A8" s="125" t="s">
        <v>58</v>
      </c>
      <c r="B8" s="125"/>
      <c r="C8" s="125"/>
      <c r="D8" s="125"/>
      <c r="E8" s="125"/>
      <c r="F8" s="125"/>
    </row>
  </sheetData>
  <autoFilter ref="A3:F8"/>
  <mergeCells count="3">
    <mergeCell ref="A8:F8"/>
    <mergeCell ref="A1:E1"/>
    <mergeCell ref="G2:I2"/>
  </mergeCells>
  <pageMargins left="0.23622047244094491" right="0.15748031496062992" top="0.19685039370078741" bottom="0.19685039370078741" header="0.15748031496062992" footer="0.19685039370078741"/>
  <pageSetup paperSize="9" scale="7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3</vt:i4>
      </vt:variant>
    </vt:vector>
  </HeadingPairs>
  <TitlesOfParts>
    <vt:vector size="5" baseType="lpstr">
      <vt:lpstr>Обоснование НМЦК</vt:lpstr>
      <vt:lpstr>Техническое задание</vt:lpstr>
      <vt:lpstr>'Техническое задание'!Заголовки_для_печати</vt:lpstr>
      <vt:lpstr>'Обоснование НМЦК'!Область_печати</vt:lpstr>
      <vt:lpstr>'Техническое задание'!Область_печати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2019-01-17T06:05:45Z</dcterms:modified>
</cp:coreProperties>
</file>