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ox\public\22. Эльвира\ЗАКУПКИ\2021\ЦРФКиС\8. Конкурс УТС на 34 чел. от 30.04.2021\"/>
    </mc:Choice>
  </mc:AlternateContent>
  <bookViews>
    <workbookView xWindow="-375" yWindow="225" windowWidth="14400" windowHeight="11895"/>
  </bookViews>
  <sheets>
    <sheet name="для трех" sheetId="1" r:id="rId1"/>
  </sheets>
  <calcPr calcId="152511"/>
</workbook>
</file>

<file path=xl/calcChain.xml><?xml version="1.0" encoding="utf-8"?>
<calcChain xmlns="http://schemas.openxmlformats.org/spreadsheetml/2006/main">
  <c r="K12" i="1" l="1"/>
  <c r="K13" i="1" s="1"/>
  <c r="G13" i="1"/>
  <c r="F13" i="1"/>
  <c r="E13" i="1"/>
  <c r="I12" i="1"/>
  <c r="H12" i="1"/>
  <c r="L12" i="1"/>
  <c r="D13" i="1"/>
  <c r="F14" i="1" l="1"/>
  <c r="E18" i="1"/>
</calcChain>
</file>

<file path=xl/sharedStrings.xml><?xml version="1.0" encoding="utf-8"?>
<sst xmlns="http://schemas.openxmlformats.org/spreadsheetml/2006/main" count="37" uniqueCount="36">
  <si>
    <t>№ п/п</t>
  </si>
  <si>
    <t>Ед. изм.</t>
  </si>
  <si>
    <t>Кол-во</t>
  </si>
  <si>
    <t xml:space="preserve">Коммерческие предложения поставщиков. </t>
  </si>
  <si>
    <t>Цена за ед., руб.</t>
  </si>
  <si>
    <t>Средняя цена за ед., руб.</t>
  </si>
  <si>
    <t>Всего, руб.</t>
  </si>
  <si>
    <t>ИТОГО</t>
  </si>
  <si>
    <t xml:space="preserve"> </t>
  </si>
  <si>
    <t>считается автоматически</t>
  </si>
  <si>
    <t>-</t>
  </si>
  <si>
    <t>*</t>
  </si>
  <si>
    <t>**</t>
  </si>
  <si>
    <t>В данном случае после слов "Расчетная цена" указывается, например, "(минимальная)".</t>
  </si>
  <si>
    <t>в расчете Н(М)Ц используется не средняя цена за единицу, а минимальная или иная цена за единицу.</t>
  </si>
  <si>
    <t>В случае если коэффициент вариации по позициям 1-m составляет менее 33 %, совокупность цен принимается однородной</t>
  </si>
  <si>
    <t xml:space="preserve"> Если коэффициент вариации превышает 33%, целесообразно провести дополнительные исследования в целях увеличения количества ценовой информации, используемой в расчетах.</t>
  </si>
  <si>
    <t>Обоснование начальной (максимальной) цены контракта</t>
  </si>
  <si>
    <t>На данной вкладке представлен расчет для трех коммерческих предложений.</t>
  </si>
  <si>
    <t>В случае, если в расчете Н(М)Ц используется четыре и более коммерческих предложения, перейти на следующуюю вкладку.</t>
  </si>
  <si>
    <t>Столбец "Расчетная цена" заполняется Заказчиком при необходимости в случае, если</t>
  </si>
  <si>
    <t>Если в расчете используется средняя цена за единицу, столбец "Расчетная цена" не заполняется.</t>
  </si>
  <si>
    <t>Столбец "Расчетная цена", а также иные столбцы не подлежат удалению в табличном редакторе Microsoft Office Excel, при любых расчетах.</t>
  </si>
  <si>
    <t>На основании пункта 1 части 1 статьи 22 Федерального закона от 05.04.2013 г. № 44-ФЗ начальная (максимальная) цена контракта определена заказчиком методом сопоставимых рыночных цен (анализа рынка). Источниками информации о ценах услуг, являющихся предметом закупки, являлись исследования рынка, проведенные по инициативе заказчика на основании коммерческих и ценовых предложений исполнителей (основание – пункт 8 части 18 статьи 22 Федерального закона от 05.04.2013 г. № 44-ФЗ). Расчет начальной (максимальной) цены контракта представлен в таблице:</t>
  </si>
  <si>
    <t>Наименование услуги</t>
  </si>
  <si>
    <t xml:space="preserve">Начальная (максимальная) цена контракта составляет </t>
  </si>
  <si>
    <t>чел.</t>
  </si>
  <si>
    <t xml:space="preserve">Коэффициент вариации </t>
  </si>
  <si>
    <t>Минимальная цена за ед. * , руб.</t>
  </si>
  <si>
    <t xml:space="preserve">Начальная (максимальная) цена контракта определена методом сопоставимых рыночных цен (анализа рынка). </t>
  </si>
  <si>
    <t xml:space="preserve">Предполагаемый поставщик №1 </t>
  </si>
  <si>
    <t>Предполагаемый поставщик №2</t>
  </si>
  <si>
    <t>Предполагаемый поставщик №3</t>
  </si>
  <si>
    <t xml:space="preserve">Оказание услуг по организации и проведению  тренировочных сборов  в летний период </t>
  </si>
  <si>
    <t>Объект закупки:  оказание услуг по организации и проведению тренировочных сборов в летний период</t>
  </si>
  <si>
    <t xml:space="preserve">В связи с предельным лимитом, утвержденным планом финансово-хозяйственной деятеьности МАУ ЦРФКиС устанавливаем начальную (максимальную) цену муниципального договора в размере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</si>
</sst>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#,##0.00&quot;р.&quot;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ck">
        <color indexed="64"/>
      </left>
      <right style="thick">
        <color rgb="FFFF0000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rgb="FFFF0000"/>
      </right>
      <top style="thick">
        <color indexed="64"/>
      </top>
      <bottom style="thick">
        <color rgb="FFFF0000"/>
      </bottom>
      <diagonal/>
    </border>
    <border>
      <left style="thick">
        <color rgb="FFFF0000"/>
      </left>
      <right style="thick">
        <color indexed="64"/>
      </right>
      <top style="thick">
        <color indexed="64"/>
      </top>
      <bottom style="thick">
        <color rgb="FFFF0000"/>
      </bottom>
      <diagonal/>
    </border>
    <border>
      <left style="thick">
        <color rgb="FFFF0000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indexed="64"/>
      </top>
      <bottom style="thick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indexed="64"/>
      </top>
      <bottom style="thick">
        <color rgb="FFFF0000"/>
      </bottom>
      <diagonal/>
    </border>
    <border>
      <left style="thick">
        <color indexed="64"/>
      </left>
      <right style="thick">
        <color rgb="FFFF0000"/>
      </right>
      <top style="thick">
        <color rgb="FFFF0000"/>
      </top>
      <bottom style="thick">
        <color indexed="64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ck">
        <color rgb="FFFF0000"/>
      </left>
      <right style="thick">
        <color indexed="64"/>
      </right>
      <top style="thick">
        <color rgb="FFFF0000"/>
      </top>
      <bottom style="thick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4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right" vertical="center" wrapText="1"/>
    </xf>
    <xf numFmtId="0" fontId="0" fillId="0" borderId="7" xfId="0" applyBorder="1"/>
    <xf numFmtId="0" fontId="0" fillId="0" borderId="0" xfId="0" applyAlignment="1">
      <alignment horizontal="left"/>
    </xf>
    <xf numFmtId="0" fontId="3" fillId="0" borderId="8" xfId="0" applyFont="1" applyBorder="1" applyAlignment="1">
      <alignment horizontal="righ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2" fontId="3" fillId="0" borderId="11" xfId="0" applyNumberFormat="1" applyFont="1" applyBorder="1" applyAlignment="1">
      <alignment horizontal="right" vertical="center" wrapText="1"/>
    </xf>
    <xf numFmtId="0" fontId="1" fillId="0" borderId="0" xfId="0" applyFont="1"/>
    <xf numFmtId="172" fontId="0" fillId="0" borderId="0" xfId="0" applyNumberForma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center" vertical="top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right" vertical="center" wrapText="1"/>
    </xf>
    <xf numFmtId="2" fontId="3" fillId="0" borderId="13" xfId="0" applyNumberFormat="1" applyFont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2" fontId="0" fillId="0" borderId="0" xfId="0" applyNumberFormat="1"/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3" fillId="0" borderId="1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1">
    <cellStyle name="Обычный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1"/>
  <sheetViews>
    <sheetView tabSelected="1" view="pageBreakPreview" topLeftCell="A3" zoomScaleNormal="100" zoomScaleSheetLayoutView="100" workbookViewId="0">
      <selection activeCell="G12" sqref="G12"/>
    </sheetView>
  </sheetViews>
  <sheetFormatPr defaultRowHeight="15" x14ac:dyDescent="0.25"/>
  <cols>
    <col min="1" max="1" width="4.5703125" customWidth="1"/>
    <col min="2" max="2" width="23.7109375" customWidth="1"/>
    <col min="3" max="3" width="7.85546875" customWidth="1"/>
    <col min="4" max="4" width="7.42578125" customWidth="1"/>
    <col min="5" max="5" width="13.5703125" customWidth="1"/>
    <col min="6" max="6" width="14.85546875" customWidth="1"/>
    <col min="7" max="7" width="10.5703125" customWidth="1"/>
    <col min="8" max="10" width="12.28515625" customWidth="1"/>
    <col min="11" max="11" width="13.140625" customWidth="1"/>
    <col min="12" max="12" width="18.42578125" hidden="1" customWidth="1"/>
    <col min="13" max="13" width="0" hidden="1" customWidth="1"/>
    <col min="14" max="14" width="2.5703125" hidden="1" customWidth="1"/>
    <col min="15" max="17" width="0" hidden="1" customWidth="1"/>
  </cols>
  <sheetData>
    <row r="1" spans="1:15" hidden="1" x14ac:dyDescent="0.25">
      <c r="B1" s="16" t="s">
        <v>18</v>
      </c>
    </row>
    <row r="2" spans="1:15" hidden="1" x14ac:dyDescent="0.25">
      <c r="B2" s="16" t="s">
        <v>19</v>
      </c>
    </row>
    <row r="3" spans="1:15" ht="28.5" customHeight="1" x14ac:dyDescent="0.25">
      <c r="A3" s="40" t="s">
        <v>17</v>
      </c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5" ht="31.5" customHeight="1" x14ac:dyDescent="0.25">
      <c r="A4" s="41" t="s">
        <v>34</v>
      </c>
      <c r="B4" s="41"/>
      <c r="C4" s="41"/>
      <c r="D4" s="41"/>
      <c r="E4" s="41"/>
      <c r="F4" s="41"/>
      <c r="G4" s="41"/>
      <c r="H4" s="41"/>
      <c r="I4" s="41"/>
      <c r="J4" s="41"/>
      <c r="K4" s="41"/>
    </row>
    <row r="5" spans="1:15" ht="9" customHeight="1" x14ac:dyDescent="0.25">
      <c r="C5" s="16"/>
      <c r="D5" s="17"/>
      <c r="E5" s="17"/>
      <c r="F5" s="17"/>
      <c r="G5" s="17"/>
      <c r="H5" s="17"/>
      <c r="I5" s="17"/>
      <c r="J5" s="17"/>
      <c r="K5" s="17"/>
    </row>
    <row r="6" spans="1:15" ht="96" hidden="1" customHeight="1" x14ac:dyDescent="0.25">
      <c r="A6" s="42" t="s">
        <v>23</v>
      </c>
      <c r="B6" s="42"/>
      <c r="C6" s="42"/>
      <c r="D6" s="42"/>
      <c r="E6" s="42"/>
      <c r="F6" s="42"/>
      <c r="G6" s="42"/>
      <c r="H6" s="42"/>
      <c r="I6" s="42"/>
      <c r="J6" s="42"/>
      <c r="K6" s="42"/>
    </row>
    <row r="7" spans="1:15" ht="15.75" thickBot="1" x14ac:dyDescent="0.3"/>
    <row r="8" spans="1:15" ht="15.75" customHeight="1" thickTop="1" thickBot="1" x14ac:dyDescent="0.3">
      <c r="A8" s="29" t="s">
        <v>0</v>
      </c>
      <c r="B8" s="29" t="s">
        <v>24</v>
      </c>
      <c r="C8" s="29" t="s">
        <v>1</v>
      </c>
      <c r="D8" s="29" t="s">
        <v>2</v>
      </c>
      <c r="E8" s="32" t="s">
        <v>3</v>
      </c>
      <c r="F8" s="33"/>
      <c r="G8" s="33"/>
      <c r="H8" s="27" t="s">
        <v>27</v>
      </c>
      <c r="I8" s="38" t="s">
        <v>5</v>
      </c>
      <c r="J8" s="44" t="s">
        <v>28</v>
      </c>
      <c r="K8" s="47" t="s">
        <v>6</v>
      </c>
    </row>
    <row r="9" spans="1:15" ht="16.5" thickTop="1" thickBot="1" x14ac:dyDescent="0.3">
      <c r="A9" s="30"/>
      <c r="B9" s="30"/>
      <c r="C9" s="30"/>
      <c r="D9" s="30"/>
      <c r="E9" s="34" t="s">
        <v>4</v>
      </c>
      <c r="F9" s="35"/>
      <c r="G9" s="35"/>
      <c r="H9" s="28"/>
      <c r="I9" s="39"/>
      <c r="J9" s="45"/>
      <c r="K9" s="48"/>
    </row>
    <row r="10" spans="1:15" ht="16.5" customHeight="1" thickTop="1" thickBot="1" x14ac:dyDescent="0.3">
      <c r="A10" s="30"/>
      <c r="B10" s="30"/>
      <c r="C10" s="30"/>
      <c r="D10" s="30"/>
      <c r="E10" s="36" t="s">
        <v>30</v>
      </c>
      <c r="F10" s="36" t="s">
        <v>31</v>
      </c>
      <c r="G10" s="36" t="s">
        <v>32</v>
      </c>
      <c r="H10" s="28"/>
      <c r="I10" s="39"/>
      <c r="J10" s="45"/>
      <c r="K10" s="48"/>
    </row>
    <row r="11" spans="1:15" ht="43.5" customHeight="1" thickTop="1" thickBot="1" x14ac:dyDescent="0.3">
      <c r="A11" s="31"/>
      <c r="B11" s="31"/>
      <c r="C11" s="31"/>
      <c r="D11" s="31"/>
      <c r="E11" s="37"/>
      <c r="F11" s="37"/>
      <c r="G11" s="37"/>
      <c r="H11" s="28"/>
      <c r="I11" s="39"/>
      <c r="J11" s="46"/>
      <c r="K11" s="48"/>
    </row>
    <row r="12" spans="1:15" ht="52.5" thickTop="1" thickBot="1" x14ac:dyDescent="0.3">
      <c r="A12" s="1">
        <v>1</v>
      </c>
      <c r="B12" s="22" t="s">
        <v>33</v>
      </c>
      <c r="C12" s="6" t="s">
        <v>26</v>
      </c>
      <c r="D12" s="2">
        <v>32</v>
      </c>
      <c r="E12" s="3">
        <v>45000</v>
      </c>
      <c r="F12" s="3">
        <v>44000</v>
      </c>
      <c r="G12" s="7">
        <v>46000</v>
      </c>
      <c r="H12" s="13">
        <f>ROUND(STDEV(E12,F12,G12)/I12*100,2)</f>
        <v>2.2200000000000002</v>
      </c>
      <c r="I12" s="10">
        <f>ROUND(AVERAGE(E12:G12),2)</f>
        <v>45000</v>
      </c>
      <c r="J12" s="18">
        <v>44000</v>
      </c>
      <c r="K12" s="20">
        <f>D12*F12</f>
        <v>1408000</v>
      </c>
      <c r="L12" t="str">
        <f>IF(H12&lt;33,"ОДНОРОДНЫЕ","НЕОДНОРОДНЫЕ")</f>
        <v>ОДНОРОДНЫЕ</v>
      </c>
      <c r="M12" s="8"/>
      <c r="N12" s="9" t="s">
        <v>10</v>
      </c>
      <c r="O12" s="9" t="s">
        <v>9</v>
      </c>
    </row>
    <row r="13" spans="1:15" ht="16.5" thickTop="1" thickBot="1" x14ac:dyDescent="0.3">
      <c r="A13" s="4"/>
      <c r="B13" s="4" t="s">
        <v>7</v>
      </c>
      <c r="C13" s="5" t="s">
        <v>8</v>
      </c>
      <c r="D13" s="4">
        <f>SUM(D12:D12)</f>
        <v>32</v>
      </c>
      <c r="E13" s="4">
        <f>E12*D12</f>
        <v>1440000</v>
      </c>
      <c r="F13" s="4">
        <f>F12*D12</f>
        <v>1408000</v>
      </c>
      <c r="G13" s="4">
        <f>G12*D12</f>
        <v>1472000</v>
      </c>
      <c r="H13" s="12">
        <v>2.69</v>
      </c>
      <c r="I13" s="11">
        <v>4360533.33</v>
      </c>
      <c r="J13" s="19">
        <v>4234000</v>
      </c>
      <c r="K13" s="21">
        <f>SUM(K12:K12)</f>
        <v>1408000</v>
      </c>
    </row>
    <row r="14" spans="1:15" x14ac:dyDescent="0.25">
      <c r="B14" s="14" t="s">
        <v>25</v>
      </c>
      <c r="F14" s="15">
        <f>K13</f>
        <v>1408000</v>
      </c>
    </row>
    <row r="15" spans="1:15" x14ac:dyDescent="0.25">
      <c r="B15" s="14"/>
      <c r="F15" s="15"/>
    </row>
    <row r="16" spans="1:15" x14ac:dyDescent="0.25">
      <c r="B16" s="25" t="s">
        <v>29</v>
      </c>
      <c r="C16" s="25"/>
      <c r="D16" s="25"/>
      <c r="E16" s="25"/>
      <c r="F16" s="25"/>
      <c r="G16" s="25"/>
      <c r="H16" s="25"/>
      <c r="I16" s="25"/>
      <c r="J16" s="25"/>
      <c r="K16" s="25"/>
    </row>
    <row r="17" spans="1:11" ht="33" customHeight="1" x14ac:dyDescent="0.25">
      <c r="A17" t="s">
        <v>11</v>
      </c>
      <c r="B17" s="26" t="s">
        <v>35</v>
      </c>
      <c r="C17" s="26"/>
      <c r="D17" s="26"/>
      <c r="E17" s="26"/>
      <c r="F17" s="26"/>
      <c r="G17" s="26"/>
      <c r="H17" s="26"/>
      <c r="I17" s="26"/>
      <c r="J17" s="26"/>
      <c r="K17" s="26"/>
    </row>
    <row r="18" spans="1:11" x14ac:dyDescent="0.25">
      <c r="B18" s="14"/>
      <c r="E18" s="23">
        <f>K13</f>
        <v>1408000</v>
      </c>
      <c r="F18" s="15"/>
    </row>
    <row r="19" spans="1:11" x14ac:dyDescent="0.25">
      <c r="B19" s="24"/>
      <c r="C19" s="24"/>
      <c r="D19" s="24"/>
      <c r="E19" s="24"/>
      <c r="F19" s="24"/>
      <c r="G19" s="24"/>
      <c r="H19" s="24"/>
      <c r="I19" s="24"/>
      <c r="J19" s="24"/>
      <c r="K19" s="24"/>
    </row>
    <row r="20" spans="1:11" x14ac:dyDescent="0.25">
      <c r="B20" s="14"/>
      <c r="F20" s="15"/>
    </row>
    <row r="21" spans="1:11" x14ac:dyDescent="0.25">
      <c r="B21" s="14"/>
      <c r="F21" s="15"/>
    </row>
    <row r="22" spans="1:11" x14ac:dyDescent="0.25">
      <c r="B22" s="14"/>
      <c r="F22" s="15"/>
    </row>
    <row r="23" spans="1:11" ht="32.25" hidden="1" customHeight="1" x14ac:dyDescent="0.25">
      <c r="A23" t="s">
        <v>11</v>
      </c>
      <c r="B23" t="s">
        <v>15</v>
      </c>
    </row>
    <row r="24" spans="1:11" ht="33" hidden="1" customHeight="1" x14ac:dyDescent="0.25">
      <c r="B24" s="43" t="s">
        <v>16</v>
      </c>
      <c r="C24" s="43"/>
      <c r="D24" s="43"/>
      <c r="E24" s="43"/>
      <c r="F24" s="43"/>
      <c r="G24" s="43"/>
      <c r="H24" s="43"/>
      <c r="I24" s="43"/>
      <c r="J24" s="43"/>
      <c r="K24" s="43"/>
    </row>
    <row r="25" spans="1:11" hidden="1" x14ac:dyDescent="0.25"/>
    <row r="26" spans="1:11" hidden="1" x14ac:dyDescent="0.25">
      <c r="A26" t="s">
        <v>12</v>
      </c>
      <c r="B26" t="s">
        <v>20</v>
      </c>
    </row>
    <row r="27" spans="1:11" hidden="1" x14ac:dyDescent="0.25">
      <c r="B27" t="s">
        <v>14</v>
      </c>
    </row>
    <row r="28" spans="1:11" hidden="1" x14ac:dyDescent="0.25">
      <c r="B28" t="s">
        <v>13</v>
      </c>
    </row>
    <row r="29" spans="1:11" hidden="1" x14ac:dyDescent="0.25"/>
    <row r="30" spans="1:11" hidden="1" x14ac:dyDescent="0.25">
      <c r="B30" t="s">
        <v>21</v>
      </c>
    </row>
    <row r="31" spans="1:11" hidden="1" x14ac:dyDescent="0.25">
      <c r="B31" t="s">
        <v>22</v>
      </c>
    </row>
  </sheetData>
  <mergeCells count="20">
    <mergeCell ref="I8:I11"/>
    <mergeCell ref="A3:K3"/>
    <mergeCell ref="A4:K4"/>
    <mergeCell ref="A6:K6"/>
    <mergeCell ref="B24:K24"/>
    <mergeCell ref="J8:J11"/>
    <mergeCell ref="K8:K11"/>
    <mergeCell ref="A8:A11"/>
    <mergeCell ref="B8:B11"/>
    <mergeCell ref="C8:C11"/>
    <mergeCell ref="B19:K19"/>
    <mergeCell ref="B16:K16"/>
    <mergeCell ref="B17:K17"/>
    <mergeCell ref="H8:H11"/>
    <mergeCell ref="D8:D11"/>
    <mergeCell ref="E8:G8"/>
    <mergeCell ref="E9:G9"/>
    <mergeCell ref="E10:E11"/>
    <mergeCell ref="F10:F11"/>
    <mergeCell ref="G10:G11"/>
  </mergeCells>
  <conditionalFormatting sqref="H12">
    <cfRule type="cellIs" dxfId="3" priority="4" operator="greaterThan">
      <formula>30</formula>
    </cfRule>
  </conditionalFormatting>
  <conditionalFormatting sqref="E12:G12">
    <cfRule type="cellIs" dxfId="2" priority="2" operator="equal">
      <formula>0</formula>
    </cfRule>
    <cfRule type="cellIs" dxfId="1" priority="3" operator="equal">
      <formula>0</formula>
    </cfRule>
  </conditionalFormatting>
  <conditionalFormatting sqref="L12">
    <cfRule type="containsText" dxfId="0" priority="1" operator="containsText" text="НЕОДНОРОДНЫЕ">
      <formula>NOT(ISERROR(SEARCH("НЕОДНОРОДНЫЕ",L12)))</formula>
    </cfRule>
  </conditionalFormatting>
  <dataValidations count="1">
    <dataValidation type="decimal" operator="greaterThan" allowBlank="1" showInputMessage="1" showErrorMessage="1" sqref="L14:L23">
      <formula1>30</formula1>
    </dataValidation>
  </dataValidation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для трех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Седьюрова Галина Александровна</dc:creator>
  <cp:lastModifiedBy>1</cp:lastModifiedBy>
  <cp:lastPrinted>2017-03-17T10:11:12Z</cp:lastPrinted>
  <dcterms:created xsi:type="dcterms:W3CDTF">2014-01-28T06:59:46Z</dcterms:created>
  <dcterms:modified xsi:type="dcterms:W3CDTF">2021-04-30T10:58:20Z</dcterms:modified>
</cp:coreProperties>
</file>