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L7" i="1"/>
  <c r="M7"/>
  <c r="L8"/>
  <c r="M8"/>
  <c r="L9"/>
  <c r="K7"/>
  <c r="N7"/>
  <c r="K8"/>
  <c r="N8"/>
  <c r="K9"/>
  <c r="N9"/>
  <c r="J7"/>
  <c r="J10"/>
  <c r="J8"/>
  <c r="J9"/>
  <c r="H7"/>
  <c r="H10"/>
  <c r="H8"/>
  <c r="H9"/>
  <c r="F7"/>
  <c r="F8"/>
  <c r="F9"/>
  <c r="M9"/>
  <c r="F6"/>
  <c r="F10"/>
  <c r="L6"/>
  <c r="K6"/>
  <c r="N6"/>
  <c r="N10"/>
  <c r="J6"/>
  <c r="H6"/>
  <c r="M6"/>
</calcChain>
</file>

<file path=xl/sharedStrings.xml><?xml version="1.0" encoding="utf-8"?>
<sst xmlns="http://schemas.openxmlformats.org/spreadsheetml/2006/main" count="32" uniqueCount="25">
  <si>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</si>
  <si>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</si>
  <si>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</si>
  <si>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</si>
  <si>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</si>
  <si>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</si>
  <si>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</si>
  <si>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</si>
  <si>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</si>
  <si>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</si>
  <si>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</si>
  <si>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</si>
  <si>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</si>
  <si>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</si>
  <si>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</si>
  <si>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</t>
  </si>
  <si>
    <t>Источник 3
 КП № б/н от 18.11.2022</t>
  </si>
  <si>
    <t>Поставка игл биопсийных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</si>
  <si>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821 180,00 рублей </t>
    </r>
    <r>
      <rPr>
        <sz val="12"/>
        <rFont val="Times New Roman"/>
        <family val="1"/>
        <charset val="204"/>
      </rPr>
      <t>(Восемьсот двадцать одна тысяча сто восемьдесят рублей 00 копеек).</t>
    </r>
  </si>
  <si>
    <t>Игла для биопсии мягких тканей, одноразового использования 14G (2,1) х 150 мм</t>
  </si>
  <si>
    <t>Игла для биопсии мягких тканей, одноразового использования 16G (1,6) х 150 мм</t>
  </si>
  <si>
    <t>Игла для биопсии мягких тканей, одноразового использования 18G (1,6) х 150 мм</t>
  </si>
  <si>
    <t>Игла для биопсии мягких тканей, одноразового использования 18G (2,1) х 250 мм</t>
  </si>
  <si>
    <t>Источник 1
 КП № б/н от б/д</t>
  </si>
  <si>
    <t>Источник 2
 КП № б/н от б/д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</si>
</sst>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3"/>
  <sheetViews>
    <sheetView tabSelected="1" zoomScaleNormal="77" workbookViewId="0">
      <selection activeCell="C25" sqref="C25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7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20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4.5" customHeight="1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8.25">
      <c r="A3" s="35" t="s">
        <v>1</v>
      </c>
      <c r="B3" s="37" t="s">
        <v>11</v>
      </c>
      <c r="C3" s="35" t="s">
        <v>7</v>
      </c>
      <c r="D3" s="32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5"/>
      <c r="B4" s="37"/>
      <c r="C4" s="35"/>
      <c r="D4" s="3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7" t="s">
        <v>12</v>
      </c>
    </row>
    <row r="5" spans="1:14" ht="72.75" customHeight="1">
      <c r="A5" s="36"/>
      <c r="B5" s="38"/>
      <c r="C5" s="36"/>
      <c r="D5" s="33"/>
      <c r="E5" s="29" t="s">
        <v>23</v>
      </c>
      <c r="F5" s="29"/>
      <c r="G5" s="29" t="s">
        <v>24</v>
      </c>
      <c r="H5" s="29"/>
      <c r="I5" s="29" t="s">
        <v>16</v>
      </c>
      <c r="J5" s="29"/>
      <c r="K5" s="26"/>
      <c r="L5" s="26"/>
      <c r="M5" s="26"/>
      <c r="N5" s="28"/>
    </row>
    <row r="6" spans="1:14" ht="25.5">
      <c r="A6" s="8">
        <v>1</v>
      </c>
      <c r="B6" s="23" t="s">
        <v>19</v>
      </c>
      <c r="C6" s="18" t="s">
        <v>15</v>
      </c>
      <c r="D6" s="21">
        <v>40</v>
      </c>
      <c r="E6" s="22">
        <v>2166</v>
      </c>
      <c r="F6" s="9">
        <f>D6*E6</f>
        <v>86640</v>
      </c>
      <c r="G6" s="22">
        <v>2150</v>
      </c>
      <c r="H6" s="9">
        <f>G6*D6</f>
        <v>86000</v>
      </c>
      <c r="I6" s="22">
        <v>2167</v>
      </c>
      <c r="J6" s="9">
        <f>I6*D6</f>
        <v>86680</v>
      </c>
      <c r="K6" s="24">
        <f>(E6+G6+I6)/3</f>
        <v>2161</v>
      </c>
      <c r="L6" s="20">
        <f>STDEV(E6,G6,I6)</f>
        <v>9.5393920141694561</v>
      </c>
      <c r="M6" s="10">
        <f>L6/K6</f>
        <v>4.4143415151177492E-3</v>
      </c>
      <c r="N6" s="11">
        <f>ROUND(K6,2)*D6</f>
        <v>86440</v>
      </c>
    </row>
    <row r="7" spans="1:14" ht="25.5">
      <c r="A7" s="8">
        <v>2</v>
      </c>
      <c r="B7" s="23" t="s">
        <v>20</v>
      </c>
      <c r="C7" s="18" t="s">
        <v>15</v>
      </c>
      <c r="D7" s="21">
        <v>160</v>
      </c>
      <c r="E7" s="22">
        <v>2166</v>
      </c>
      <c r="F7" s="9">
        <f>D7*E7</f>
        <v>346560</v>
      </c>
      <c r="G7" s="22">
        <v>2150</v>
      </c>
      <c r="H7" s="9">
        <f>G7*D7</f>
        <v>344000</v>
      </c>
      <c r="I7" s="22">
        <v>2167</v>
      </c>
      <c r="J7" s="9">
        <f>I7*D7</f>
        <v>346720</v>
      </c>
      <c r="K7" s="24">
        <f>(E7+G7+I7)/3</f>
        <v>2161</v>
      </c>
      <c r="L7" s="20">
        <f>STDEV(E7,G7,I7)</f>
        <v>9.5393920141694561</v>
      </c>
      <c r="M7" s="10">
        <f>L7/K7</f>
        <v>4.4143415151177492E-3</v>
      </c>
      <c r="N7" s="11">
        <f>ROUND(K7,2)*D7</f>
        <v>345760</v>
      </c>
    </row>
    <row r="8" spans="1:14" ht="25.5">
      <c r="A8" s="8">
        <v>3</v>
      </c>
      <c r="B8" s="23" t="s">
        <v>21</v>
      </c>
      <c r="C8" s="18" t="s">
        <v>15</v>
      </c>
      <c r="D8" s="21">
        <v>80</v>
      </c>
      <c r="E8" s="22">
        <v>2166</v>
      </c>
      <c r="F8" s="9">
        <f>D8*E8</f>
        <v>173280</v>
      </c>
      <c r="G8" s="22">
        <v>2150</v>
      </c>
      <c r="H8" s="9">
        <f>G8*D8</f>
        <v>172000</v>
      </c>
      <c r="I8" s="22">
        <v>2167</v>
      </c>
      <c r="J8" s="9">
        <f>I8*D8</f>
        <v>173360</v>
      </c>
      <c r="K8" s="24">
        <f>(E8+G8+I8)/3</f>
        <v>2161</v>
      </c>
      <c r="L8" s="20">
        <f>STDEV(E8,G8,I8)</f>
        <v>9.5393920141694561</v>
      </c>
      <c r="M8" s="10">
        <f>L8/K8</f>
        <v>4.4143415151177492E-3</v>
      </c>
      <c r="N8" s="11">
        <f>ROUND(K8,2)*D8</f>
        <v>172880</v>
      </c>
    </row>
    <row r="9" spans="1:14" ht="25.5">
      <c r="A9" s="8">
        <v>4</v>
      </c>
      <c r="B9" s="23" t="s">
        <v>22</v>
      </c>
      <c r="C9" s="18" t="s">
        <v>15</v>
      </c>
      <c r="D9" s="21">
        <v>100</v>
      </c>
      <c r="E9" s="22">
        <v>2166</v>
      </c>
      <c r="F9" s="9">
        <f>D9*E9</f>
        <v>216600</v>
      </c>
      <c r="G9" s="22">
        <v>2150</v>
      </c>
      <c r="H9" s="9">
        <f>G9*D9</f>
        <v>215000</v>
      </c>
      <c r="I9" s="22">
        <v>2167</v>
      </c>
      <c r="J9" s="9">
        <f>I9*D9</f>
        <v>216700</v>
      </c>
      <c r="K9" s="24">
        <f>(E9+G9+I9)/3</f>
        <v>2161</v>
      </c>
      <c r="L9" s="20">
        <f>STDEV(E9,G9,I9)</f>
        <v>9.5393920141694561</v>
      </c>
      <c r="M9" s="10">
        <f>L9/K9</f>
        <v>4.4143415151177492E-3</v>
      </c>
      <c r="N9" s="11">
        <f>ROUND(K9,2)*D9</f>
        <v>216100</v>
      </c>
    </row>
    <row r="10" spans="1:14">
      <c r="A10" s="12"/>
      <c r="B10" s="16" t="s">
        <v>10</v>
      </c>
      <c r="C10" s="13"/>
      <c r="D10" s="14"/>
      <c r="E10" s="22"/>
      <c r="F10" s="19">
        <f>SUM(F6:F9)</f>
        <v>823080</v>
      </c>
      <c r="G10" s="22"/>
      <c r="H10" s="19">
        <f>SUM(H6:H9)</f>
        <v>817000</v>
      </c>
      <c r="I10" s="15"/>
      <c r="J10" s="19">
        <f>SUM(J6:J9)</f>
        <v>823460</v>
      </c>
      <c r="K10" s="15"/>
      <c r="L10" s="15"/>
      <c r="M10" s="15"/>
      <c r="N10" s="15">
        <f>SUM(N6:N9)</f>
        <v>821180</v>
      </c>
    </row>
    <row r="13" spans="1:14" ht="15.75">
      <c r="A13" s="6"/>
      <c r="B13" s="31" t="s">
        <v>18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2022-11-30T07:37:20Z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