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НМЦК!$A$6:$N$14</definedName>
    <definedName name="_xlnm.Print_Area" localSheetId="0">НМЦК!$A$1:$N$20</definedName>
  </definedNames>
  <calcPr calcId="114210"/>
</workbook>
</file>

<file path=xl/calcChain.xml><?xml version="1.0" encoding="utf-8"?>
<calcChain xmlns="http://schemas.openxmlformats.org/spreadsheetml/2006/main">
  <c r="K8" i="1"/>
  <c r="N8"/>
  <c r="K9"/>
  <c r="N9"/>
  <c r="K10"/>
  <c r="N10"/>
  <c r="K11"/>
  <c r="N11"/>
  <c r="L7"/>
  <c r="K7"/>
  <c r="M7"/>
  <c r="L8"/>
  <c r="M8"/>
  <c r="L9"/>
  <c r="M9"/>
  <c r="L10"/>
  <c r="M10"/>
  <c r="L11"/>
  <c r="M11"/>
  <c r="J8"/>
  <c r="J9"/>
  <c r="J10"/>
  <c r="J11"/>
  <c r="H8"/>
  <c r="H9"/>
  <c r="H10"/>
  <c r="H11"/>
  <c r="F8"/>
  <c r="F9"/>
  <c r="F10"/>
  <c r="F11"/>
  <c r="K6"/>
  <c r="N6"/>
  <c r="L6"/>
  <c r="M6"/>
  <c r="F6"/>
  <c r="H6"/>
  <c r="J6"/>
  <c r="F7"/>
  <c r="H7"/>
  <c r="J7"/>
  <c r="N7"/>
  <c r="F12"/>
  <c r="H12"/>
  <c r="J12"/>
  <c r="K12"/>
  <c r="N12"/>
  <c r="L12"/>
  <c r="F13"/>
  <c r="H13"/>
  <c r="J13"/>
  <c r="K13"/>
  <c r="L13"/>
  <c r="M13"/>
  <c r="F14"/>
  <c r="F15"/>
  <c r="H14"/>
  <c r="J14"/>
  <c r="J15"/>
  <c r="K14"/>
  <c r="N14"/>
  <c r="L14"/>
  <c r="H15"/>
  <c r="M14"/>
  <c r="N13"/>
  <c r="N15"/>
  <c r="M12"/>
</calcChain>
</file>

<file path=xl/sharedStrings.xml><?xml version="1.0" encoding="utf-8"?>
<sst xmlns="http://schemas.openxmlformats.org/spreadsheetml/2006/main" count="42" uniqueCount="32">
  <si>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</si>
  <si>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</si>
  <si>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</si>
  <si>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</si>
  <si>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</si>
  <si>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</si>
  <si>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</si>
  <si>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</si>
  <si>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</si>
  <si>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</si>
  <si>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</si>
  <si>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</si>
  <si>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</si>
  <si>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</si>
  <si>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</si>
  <si>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</si>
  <si>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рулон</t>
  </si>
  <si>
    <t>Поставка одноразового нестерильного белья</t>
  </si>
  <si>
    <t>пара</t>
  </si>
  <si>
    <t>Источник 1
 КП № 06/10/22 от 06.10.2022</t>
  </si>
  <si>
    <t>Источник 2
 КП № 463 от 03.10.2022</t>
  </si>
  <si>
    <t>Источник 3
 КП № 139 от 11.10.2022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</si>
  <si>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1 877 564,77 рубля </t>
    </r>
    <r>
      <rPr>
        <sz val="12"/>
        <rFont val="Times New Roman"/>
        <family val="1"/>
        <charset val="204"/>
      </rPr>
      <t>(Один миллион восемьсот семьдесят семь тысяч пятьсот шестьдесят четыре рубля 77 копеек).</t>
    </r>
  </si>
  <si>
    <t>Бахилы медицинские одноразовые, полиэтиленовые</t>
  </si>
  <si>
    <t>Пеленки медицинские впитывающие, одноразовые для ухода за взрослыми, детьми и новорожденными 60х90 см</t>
  </si>
  <si>
    <t>Простыня хирургическая (140х210см)</t>
  </si>
  <si>
    <t>Наволочка (60х60см)</t>
  </si>
  <si>
    <t>Простыни в рулоне 60х40 см (200 шт./рулон)</t>
  </si>
  <si>
    <t>Рубашка для роженицы (р.60)</t>
  </si>
  <si>
    <t>Халат хирургический</t>
  </si>
  <si>
    <t>Рубашка для роженицы  (р. 52-54)</t>
  </si>
  <si>
    <t>Простыни в рулоне (70х80см)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</si>
</sst>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28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38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38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00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800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62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1743075</xdr:rowOff>
    </xdr:from>
    <xdr:to>
      <xdr:col>13</xdr:col>
      <xdr:colOff>1390650</xdr:colOff>
      <xdr:row>13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24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24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24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24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24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90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52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7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38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9"/>
  <sheetViews>
    <sheetView tabSelected="1" zoomScaleNormal="130" workbookViewId="0">
      <selection activeCell="R25" sqref="R2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3"/>
      <c r="C5" s="31"/>
      <c r="D5" s="29"/>
      <c r="E5" s="26" t="s">
        <v>19</v>
      </c>
      <c r="F5" s="26"/>
      <c r="G5" s="26" t="s">
        <v>20</v>
      </c>
      <c r="H5" s="26"/>
      <c r="I5" s="26" t="s">
        <v>21</v>
      </c>
      <c r="J5" s="26"/>
      <c r="K5" s="24"/>
      <c r="L5" s="24"/>
      <c r="M5" s="24"/>
      <c r="N5" s="25"/>
    </row>
    <row r="6" spans="1:14" ht="25.5">
      <c r="A6" s="20">
        <v>1</v>
      </c>
      <c r="B6" s="23" t="s">
        <v>23</v>
      </c>
      <c r="C6" s="21" t="s">
        <v>18</v>
      </c>
      <c r="D6" s="19">
        <v>280000</v>
      </c>
      <c r="E6" s="17">
        <v>2.02</v>
      </c>
      <c r="F6" s="10">
        <f t="shared" ref="F6:F14" si="0">D6*E6</f>
        <v>565600</v>
      </c>
      <c r="G6" s="17">
        <v>1.98</v>
      </c>
      <c r="H6" s="10">
        <f t="shared" ref="H6:H14" si="1">G6*D6</f>
        <v>554400</v>
      </c>
      <c r="I6" s="17">
        <v>2.0299999999999998</v>
      </c>
      <c r="J6" s="10">
        <f t="shared" ref="J6:J14" si="2">I6*D6</f>
        <v>568400</v>
      </c>
      <c r="K6" s="10">
        <f t="shared" ref="K6:K14" si="3">(E6+G6+I6)/3</f>
        <v>2.0099999999999998</v>
      </c>
      <c r="L6" s="8">
        <f t="shared" ref="L6:L14" si="4">STDEV(E6,G6,I6)</f>
        <v>2.6457513110645845E-2</v>
      </c>
      <c r="M6" s="11">
        <f t="shared" ref="M6:M14" si="5">L6/K6</f>
        <v>1.3162941846092461E-2</v>
      </c>
      <c r="N6" s="12">
        <f t="shared" ref="N6:N14" si="6">ROUND(K6,2)*D6</f>
        <v>562799.99999999988</v>
      </c>
    </row>
    <row r="7" spans="1:14" s="6" customFormat="1" ht="39.75" customHeight="1">
      <c r="A7" s="20">
        <v>2</v>
      </c>
      <c r="B7" s="23" t="s">
        <v>24</v>
      </c>
      <c r="C7" s="21" t="s">
        <v>12</v>
      </c>
      <c r="D7" s="19">
        <v>17500</v>
      </c>
      <c r="E7" s="17">
        <v>28.1</v>
      </c>
      <c r="F7" s="10">
        <f t="shared" si="0"/>
        <v>491750</v>
      </c>
      <c r="G7" s="17">
        <v>27.3</v>
      </c>
      <c r="H7" s="10">
        <f t="shared" si="1"/>
        <v>477750</v>
      </c>
      <c r="I7" s="17">
        <v>27.9</v>
      </c>
      <c r="J7" s="10">
        <f t="shared" si="2"/>
        <v>488250</v>
      </c>
      <c r="K7" s="10">
        <f t="shared" si="3"/>
        <v>27.766666666666669</v>
      </c>
      <c r="L7" s="8">
        <f t="shared" si="4"/>
        <v>0.41633319989276413</v>
      </c>
      <c r="M7" s="11">
        <f t="shared" si="5"/>
        <v>1.499399279325681E-2</v>
      </c>
      <c r="N7" s="12">
        <f t="shared" si="6"/>
        <v>485975</v>
      </c>
    </row>
    <row r="8" spans="1:14" s="6" customFormat="1">
      <c r="A8" s="20">
        <v>3</v>
      </c>
      <c r="B8" s="23" t="s">
        <v>25</v>
      </c>
      <c r="C8" s="21" t="s">
        <v>12</v>
      </c>
      <c r="D8" s="19">
        <v>6300</v>
      </c>
      <c r="E8" s="17">
        <v>36.01</v>
      </c>
      <c r="F8" s="10">
        <f t="shared" si="0"/>
        <v>226863</v>
      </c>
      <c r="G8" s="17">
        <v>34.79</v>
      </c>
      <c r="H8" s="10">
        <f t="shared" si="1"/>
        <v>219177</v>
      </c>
      <c r="I8" s="17">
        <v>35.9</v>
      </c>
      <c r="J8" s="10">
        <f t="shared" si="2"/>
        <v>226170</v>
      </c>
      <c r="K8" s="10">
        <f t="shared" si="3"/>
        <v>35.566666666666663</v>
      </c>
      <c r="L8" s="8">
        <f t="shared" si="4"/>
        <v>0.67485800975726051</v>
      </c>
      <c r="M8" s="11">
        <f t="shared" si="5"/>
        <v>1.8974452008170401E-2</v>
      </c>
      <c r="N8" s="12">
        <f t="shared" si="6"/>
        <v>224091</v>
      </c>
    </row>
    <row r="9" spans="1:14" s="6" customFormat="1">
      <c r="A9" s="20">
        <v>4</v>
      </c>
      <c r="B9" s="23" t="s">
        <v>26</v>
      </c>
      <c r="C9" s="21" t="s">
        <v>12</v>
      </c>
      <c r="D9" s="19">
        <v>2000</v>
      </c>
      <c r="E9" s="17">
        <v>28.4</v>
      </c>
      <c r="F9" s="10">
        <f t="shared" si="0"/>
        <v>56800</v>
      </c>
      <c r="G9" s="17">
        <v>27.95</v>
      </c>
      <c r="H9" s="10">
        <f t="shared" si="1"/>
        <v>55900</v>
      </c>
      <c r="I9" s="17">
        <v>28.6</v>
      </c>
      <c r="J9" s="10">
        <f t="shared" si="2"/>
        <v>57200</v>
      </c>
      <c r="K9" s="10">
        <f t="shared" si="3"/>
        <v>28.316666666666663</v>
      </c>
      <c r="L9" s="8">
        <f t="shared" si="4"/>
        <v>0.33291640592441585</v>
      </c>
      <c r="M9" s="11">
        <f t="shared" si="5"/>
        <v>1.1756906624758654E-2</v>
      </c>
      <c r="N9" s="12">
        <f t="shared" si="6"/>
        <v>56640</v>
      </c>
    </row>
    <row r="10" spans="1:14" s="6" customFormat="1" ht="25.5">
      <c r="A10" s="20">
        <v>5</v>
      </c>
      <c r="B10" s="23" t="s">
        <v>27</v>
      </c>
      <c r="C10" s="21" t="s">
        <v>16</v>
      </c>
      <c r="D10" s="19">
        <v>350</v>
      </c>
      <c r="E10" s="17">
        <v>489</v>
      </c>
      <c r="F10" s="10">
        <f t="shared" si="0"/>
        <v>171150</v>
      </c>
      <c r="G10" s="17">
        <v>471.6</v>
      </c>
      <c r="H10" s="10">
        <f t="shared" si="1"/>
        <v>165060</v>
      </c>
      <c r="I10" s="17">
        <v>510</v>
      </c>
      <c r="J10" s="10">
        <f t="shared" si="2"/>
        <v>178500</v>
      </c>
      <c r="K10" s="10">
        <f t="shared" si="3"/>
        <v>490.2</v>
      </c>
      <c r="L10" s="8">
        <f t="shared" si="4"/>
        <v>19.228104430755266</v>
      </c>
      <c r="M10" s="11">
        <f t="shared" si="5"/>
        <v>3.9225019238586838E-2</v>
      </c>
      <c r="N10" s="12">
        <f t="shared" si="6"/>
        <v>171570</v>
      </c>
    </row>
    <row r="11" spans="1:14" s="6" customFormat="1">
      <c r="A11" s="20">
        <v>6</v>
      </c>
      <c r="B11" s="23" t="s">
        <v>30</v>
      </c>
      <c r="C11" s="21" t="s">
        <v>12</v>
      </c>
      <c r="D11" s="19">
        <v>1300</v>
      </c>
      <c r="E11" s="17">
        <v>40.200000000000003</v>
      </c>
      <c r="F11" s="10">
        <f t="shared" si="0"/>
        <v>52260.000000000007</v>
      </c>
      <c r="G11" s="17">
        <v>39.36</v>
      </c>
      <c r="H11" s="10">
        <f t="shared" si="1"/>
        <v>51168</v>
      </c>
      <c r="I11" s="17">
        <v>40.200000000000003</v>
      </c>
      <c r="J11" s="10">
        <f t="shared" si="2"/>
        <v>52260.000000000007</v>
      </c>
      <c r="K11" s="10">
        <f t="shared" si="3"/>
        <v>39.92</v>
      </c>
      <c r="L11" s="8">
        <f t="shared" si="4"/>
        <v>0.48497422611889635</v>
      </c>
      <c r="M11" s="11">
        <f t="shared" si="5"/>
        <v>1.2148652958890189E-2</v>
      </c>
      <c r="N11" s="12">
        <f t="shared" si="6"/>
        <v>51896</v>
      </c>
    </row>
    <row r="12" spans="1:14" s="6" customFormat="1">
      <c r="A12" s="20">
        <v>7</v>
      </c>
      <c r="B12" s="23" t="s">
        <v>28</v>
      </c>
      <c r="C12" s="21" t="s">
        <v>12</v>
      </c>
      <c r="D12" s="19">
        <v>1050</v>
      </c>
      <c r="E12" s="17">
        <v>40.4</v>
      </c>
      <c r="F12" s="10">
        <f t="shared" si="0"/>
        <v>42420</v>
      </c>
      <c r="G12" s="17">
        <v>39.36</v>
      </c>
      <c r="H12" s="10">
        <f t="shared" si="1"/>
        <v>41328</v>
      </c>
      <c r="I12" s="17">
        <v>40.200000000000003</v>
      </c>
      <c r="J12" s="10">
        <f t="shared" si="2"/>
        <v>42210</v>
      </c>
      <c r="K12" s="10">
        <f t="shared" si="3"/>
        <v>39.986666666666665</v>
      </c>
      <c r="L12" s="8">
        <f t="shared" si="4"/>
        <v>0.55184538897542523</v>
      </c>
      <c r="M12" s="11">
        <f t="shared" si="5"/>
        <v>1.3800734969375424E-2</v>
      </c>
      <c r="N12" s="12">
        <f t="shared" si="6"/>
        <v>41989.5</v>
      </c>
    </row>
    <row r="13" spans="1:14" s="6" customFormat="1">
      <c r="A13" s="20">
        <v>8</v>
      </c>
      <c r="B13" s="23" t="s">
        <v>29</v>
      </c>
      <c r="C13" s="21" t="s">
        <v>12</v>
      </c>
      <c r="D13" s="19">
        <v>3000</v>
      </c>
      <c r="E13" s="17">
        <v>86</v>
      </c>
      <c r="F13" s="10">
        <f t="shared" si="0"/>
        <v>258000</v>
      </c>
      <c r="G13" s="17">
        <v>85</v>
      </c>
      <c r="H13" s="10">
        <f t="shared" si="1"/>
        <v>255000</v>
      </c>
      <c r="I13" s="17">
        <v>86.5</v>
      </c>
      <c r="J13" s="10">
        <f t="shared" si="2"/>
        <v>259500</v>
      </c>
      <c r="K13" s="10">
        <f t="shared" si="3"/>
        <v>85.833333333333329</v>
      </c>
      <c r="L13" s="8">
        <f t="shared" si="4"/>
        <v>0.76376261582637028</v>
      </c>
      <c r="M13" s="11">
        <f t="shared" si="5"/>
        <v>8.8982052329285872E-3</v>
      </c>
      <c r="N13" s="12">
        <f t="shared" si="6"/>
        <v>257490</v>
      </c>
    </row>
    <row r="14" spans="1:14" s="6" customFormat="1">
      <c r="A14" s="20">
        <v>9</v>
      </c>
      <c r="B14" s="23" t="s">
        <v>31</v>
      </c>
      <c r="C14" s="21" t="s">
        <v>16</v>
      </c>
      <c r="D14" s="19">
        <v>21</v>
      </c>
      <c r="E14" s="17">
        <v>1196</v>
      </c>
      <c r="F14" s="10">
        <f t="shared" si="0"/>
        <v>25116</v>
      </c>
      <c r="G14" s="17">
        <v>1191.5999999999999</v>
      </c>
      <c r="H14" s="10">
        <f t="shared" si="1"/>
        <v>25023.599999999999</v>
      </c>
      <c r="I14" s="17">
        <v>1200</v>
      </c>
      <c r="J14" s="10">
        <f t="shared" si="2"/>
        <v>25200</v>
      </c>
      <c r="K14" s="10">
        <f t="shared" si="3"/>
        <v>1195.8666666666666</v>
      </c>
      <c r="L14" s="8">
        <f t="shared" si="4"/>
        <v>4.2015870017555175</v>
      </c>
      <c r="M14" s="11">
        <f t="shared" si="5"/>
        <v>3.5134242962611643E-3</v>
      </c>
      <c r="N14" s="12">
        <f t="shared" si="6"/>
        <v>25113.269999999997</v>
      </c>
    </row>
    <row r="15" spans="1:14">
      <c r="A15" s="13"/>
      <c r="B15" s="22" t="s">
        <v>10</v>
      </c>
      <c r="C15" s="14"/>
      <c r="D15" s="15"/>
      <c r="E15" s="16"/>
      <c r="F15" s="16">
        <f>SUM(F6:F14)</f>
        <v>1889959</v>
      </c>
      <c r="G15" s="16"/>
      <c r="H15" s="16">
        <f>SUM(H6:H14)</f>
        <v>1844806.6</v>
      </c>
      <c r="I15" s="16"/>
      <c r="J15" s="16">
        <f>SUM(J6:J14)</f>
        <v>1897690</v>
      </c>
      <c r="K15" s="16"/>
      <c r="L15" s="16"/>
      <c r="M15" s="16"/>
      <c r="N15" s="16">
        <f>SUM(N6:N14)</f>
        <v>1877564.77</v>
      </c>
    </row>
    <row r="19" spans="1:14" ht="15.75">
      <c r="A19" s="7"/>
      <c r="B19" s="28" t="s">
        <v>22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</sheetData>
  <mergeCells count="16">
    <mergeCell ref="A1:N1"/>
    <mergeCell ref="B19:N1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2022-10-28T12:56:27Z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