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760"/>
  </bookViews>
  <sheets>
    <sheet name="НМЦК" sheetId="1" r:id="rId1"/>
  </sheets>
  <definedNames>
    <definedName name="_xlnm._FilterDatabase" localSheetId="0" hidden="1">НМЦК!$A$6:$N$11</definedName>
    <definedName name="_xlnm.Print_Area" localSheetId="0">НМЦК!$A$1:$N$17</definedName>
  </definedNames>
  <calcPr calcId="114210"/>
</workbook>
</file>

<file path=xl/calcChain.xml><?xml version="1.0" encoding="utf-8"?>
<calcChain xmlns="http://schemas.openxmlformats.org/spreadsheetml/2006/main">
  <c r="N7" i="1"/>
  <c r="N8"/>
  <c r="N9"/>
  <c r="N10"/>
  <c r="M7"/>
  <c r="M8"/>
  <c r="M9"/>
  <c r="M10"/>
  <c r="L7"/>
  <c r="L8"/>
  <c r="L9"/>
  <c r="L10"/>
  <c r="K7"/>
  <c r="K8"/>
  <c r="K9"/>
  <c r="K10"/>
  <c r="J7"/>
  <c r="J8"/>
  <c r="J9"/>
  <c r="J10"/>
  <c r="J11"/>
  <c r="H7"/>
  <c r="H8"/>
  <c r="H9"/>
  <c r="H10"/>
  <c r="H11"/>
  <c r="F7"/>
  <c r="F8"/>
  <c r="F9"/>
  <c r="F10"/>
  <c r="F11"/>
  <c r="K6"/>
  <c r="N6"/>
  <c r="L6"/>
  <c r="M6"/>
  <c r="F6"/>
  <c r="H6"/>
  <c r="H12"/>
  <c r="J6"/>
  <c r="J12"/>
  <c r="K11"/>
  <c r="N11"/>
  <c r="L11"/>
  <c r="M11"/>
  <c r="F12"/>
  <c r="N12"/>
</calcChain>
</file>

<file path=xl/sharedStrings.xml><?xml version="1.0" encoding="utf-8"?>
<sst xmlns="http://schemas.openxmlformats.org/spreadsheetml/2006/main" count="35" uniqueCount="26">
  <si>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</si>
  <si>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</si>
  <si>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</si>
  <si>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</si>
  <si>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</si>
  <si>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</si>
  <si>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</si>
  <si>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</si>
  <si>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</si>
  <si>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</si>
  <si>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</si>
  <si>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</si>
  <si>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</si>
  <si>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</si>
  <si>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Источник 1
 КП № КП-41244/03-23 от 29.03.2023</t>
  </si>
  <si>
    <t>Источник 2
 КП № КП-5085/3-23 от 29.03.2023</t>
  </si>
  <si>
    <t>Источник 3
 КП № 3582 от 29.03.2023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</si>
  <si>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202 488,00 рублей </t>
    </r>
    <r>
      <rPr>
        <sz val="12"/>
        <rFont val="Times New Roman"/>
        <family val="1"/>
        <charset val="204"/>
      </rPr>
      <t>(Двести две тысячи четыреста восемьдесят восемь рублей 00 копеек).</t>
    </r>
  </si>
  <si>
    <t>Контроль эксплуатационных параметров рентгеновского диагностического аппарата</t>
  </si>
  <si>
    <t>Контроль эксплуатационных параметров рентгеновского передвижного палатного аппарата</t>
  </si>
  <si>
    <t>Контроль эксплуатационных параметров рентгеновского маммографического аппарата</t>
  </si>
  <si>
    <t>Контроль эксплуатационных параметров рентгеновского флюорографического аппарата</t>
  </si>
  <si>
    <t>Контроль эксплуатационных параметров рентгеновского хирургического аппарата</t>
  </si>
  <si>
    <t>Измерение кратности воздухообмена в помещении (система принудительной вентиляции, 1 кабинет)</t>
  </si>
  <si>
    <t>Выполнение работ по проведению инструментальных измерений в медицинских кабинетах ГАУЗ МО «ДГБ»</t>
  </si>
  <si>
    <t>шт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</si>
</sst>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29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7" fillId="0" borderId="0"/>
    <xf numFmtId="0" fontId="2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Border="0" applyProtection="0"/>
  </cellStyleXfs>
  <cellXfs count="34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2" fillId="9" borderId="0" xfId="0" applyFont="1" applyFill="1" applyBorder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3" fontId="2" fillId="9" borderId="0" xfId="0" applyNumberFormat="1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8" fillId="9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3" fillId="9" borderId="5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vertical="top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0" fontId="19" fillId="9" borderId="6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82375" y="1914525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34650" y="1914525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87275" y="19145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620625" y="19145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10</xdr:row>
      <xdr:rowOff>3486150</xdr:rowOff>
    </xdr:from>
    <xdr:to>
      <xdr:col>13</xdr:col>
      <xdr:colOff>1390650</xdr:colOff>
      <xdr:row>10</xdr:row>
      <xdr:rowOff>647700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1055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1055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1055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1055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1055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1055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1055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1055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1055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1055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1055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Q16"/>
  <sheetViews>
    <sheetView tabSelected="1" zoomScaleNormal="130" workbookViewId="0">
      <selection activeCell="K19" sqref="K19"/>
    </sheetView>
  </sheetViews>
  <sheetFormatPr defaultRowHeight="12.75"/>
  <cols>
    <col min="1" max="1" width="6.85546875" style="2" customWidth="1"/>
    <col min="2" max="2" width="31.42578125" style="3" customWidth="1"/>
    <col min="3" max="3" width="9.42578125" style="3" customWidth="1"/>
    <col min="4" max="4" width="8.85546875" style="18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4.28515625" style="4" customWidth="1"/>
    <col min="15" max="15" width="14" style="5" customWidth="1"/>
    <col min="16" max="95" width="8.85546875" style="5" customWidth="1"/>
    <col min="96" max="219" width="8.85546875" style="1" customWidth="1"/>
    <col min="220" max="16384" width="9.140625" style="1"/>
  </cols>
  <sheetData>
    <row r="1" spans="1:14" ht="25.5" customHeight="1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28.5" customHeight="1">
      <c r="A2" s="30" t="s">
        <v>24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51">
      <c r="A3" s="31" t="s">
        <v>1</v>
      </c>
      <c r="B3" s="32" t="s">
        <v>10</v>
      </c>
      <c r="C3" s="31" t="s">
        <v>7</v>
      </c>
      <c r="D3" s="29" t="s">
        <v>6</v>
      </c>
      <c r="E3" s="24" t="s">
        <v>2</v>
      </c>
      <c r="F3" s="24"/>
      <c r="G3" s="24"/>
      <c r="H3" s="24"/>
      <c r="I3" s="24"/>
      <c r="J3" s="24"/>
      <c r="K3" s="24" t="s">
        <v>3</v>
      </c>
      <c r="L3" s="24"/>
      <c r="M3" s="24"/>
      <c r="N3" s="9" t="s">
        <v>4</v>
      </c>
    </row>
    <row r="4" spans="1:14" ht="45.75" customHeight="1">
      <c r="A4" s="31"/>
      <c r="B4" s="32"/>
      <c r="C4" s="31"/>
      <c r="D4" s="29"/>
      <c r="E4" s="9" t="s">
        <v>12</v>
      </c>
      <c r="F4" s="9" t="s">
        <v>13</v>
      </c>
      <c r="G4" s="9" t="s">
        <v>12</v>
      </c>
      <c r="H4" s="9" t="s">
        <v>13</v>
      </c>
      <c r="I4" s="9" t="s">
        <v>12</v>
      </c>
      <c r="J4" s="9" t="s">
        <v>13</v>
      </c>
      <c r="K4" s="24" t="s">
        <v>8</v>
      </c>
      <c r="L4" s="24" t="s">
        <v>5</v>
      </c>
      <c r="M4" s="24" t="s">
        <v>9</v>
      </c>
      <c r="N4" s="25" t="s">
        <v>11</v>
      </c>
    </row>
    <row r="5" spans="1:14" ht="87.75" customHeight="1">
      <c r="A5" s="31"/>
      <c r="B5" s="33"/>
      <c r="C5" s="31"/>
      <c r="D5" s="29"/>
      <c r="E5" s="26" t="s">
        <v>14</v>
      </c>
      <c r="F5" s="26"/>
      <c r="G5" s="26" t="s">
        <v>15</v>
      </c>
      <c r="H5" s="26"/>
      <c r="I5" s="26" t="s">
        <v>16</v>
      </c>
      <c r="J5" s="26"/>
      <c r="K5" s="24"/>
      <c r="L5" s="24"/>
      <c r="M5" s="24"/>
      <c r="N5" s="25"/>
    </row>
    <row r="6" spans="1:14" ht="38.25">
      <c r="A6" s="20">
        <v>1</v>
      </c>
      <c r="B6" s="23" t="s">
        <v>18</v>
      </c>
      <c r="C6" s="21" t="s">
        <v>25</v>
      </c>
      <c r="D6" s="19">
        <v>2</v>
      </c>
      <c r="E6" s="17">
        <v>11800</v>
      </c>
      <c r="F6" s="10">
        <f t="shared" ref="F6:F11" si="0">D6*E6</f>
        <v>23600</v>
      </c>
      <c r="G6" s="17">
        <v>12390</v>
      </c>
      <c r="H6" s="10">
        <f t="shared" ref="H6:H11" si="1">G6*D6</f>
        <v>24780</v>
      </c>
      <c r="I6" s="17">
        <v>12626</v>
      </c>
      <c r="J6" s="10">
        <f t="shared" ref="J6:J11" si="2">I6*D6</f>
        <v>25252</v>
      </c>
      <c r="K6" s="10">
        <f t="shared" ref="K6:K11" si="3">(E6+G6+I6)/3</f>
        <v>12272</v>
      </c>
      <c r="L6" s="8">
        <f t="shared" ref="L6:L11" si="4">STDEV(E6,G6,I6)</f>
        <v>425.45505050475072</v>
      </c>
      <c r="M6" s="11">
        <f t="shared" ref="M6:M11" si="5">L6/K6</f>
        <v>3.4668762264076822E-2</v>
      </c>
      <c r="N6" s="12">
        <f t="shared" ref="N6:N11" si="6">ROUND(K6,2)*D6</f>
        <v>24544</v>
      </c>
    </row>
    <row r="7" spans="1:14" ht="38.25">
      <c r="A7" s="20">
        <v>2</v>
      </c>
      <c r="B7" s="23" t="s">
        <v>19</v>
      </c>
      <c r="C7" s="21" t="s">
        <v>25</v>
      </c>
      <c r="D7" s="19">
        <v>4</v>
      </c>
      <c r="E7" s="17">
        <v>11800</v>
      </c>
      <c r="F7" s="10">
        <f t="shared" si="0"/>
        <v>47200</v>
      </c>
      <c r="G7" s="17">
        <v>12390</v>
      </c>
      <c r="H7" s="10">
        <f t="shared" si="1"/>
        <v>49560</v>
      </c>
      <c r="I7" s="17">
        <v>12626</v>
      </c>
      <c r="J7" s="10">
        <f t="shared" si="2"/>
        <v>50504</v>
      </c>
      <c r="K7" s="10">
        <f t="shared" si="3"/>
        <v>12272</v>
      </c>
      <c r="L7" s="8">
        <f t="shared" si="4"/>
        <v>425.45505050475072</v>
      </c>
      <c r="M7" s="11">
        <f t="shared" si="5"/>
        <v>3.4668762264076822E-2</v>
      </c>
      <c r="N7" s="12">
        <f t="shared" si="6"/>
        <v>49088</v>
      </c>
    </row>
    <row r="8" spans="1:14" ht="38.25">
      <c r="A8" s="20">
        <v>3</v>
      </c>
      <c r="B8" s="23" t="s">
        <v>20</v>
      </c>
      <c r="C8" s="21" t="s">
        <v>25</v>
      </c>
      <c r="D8" s="19">
        <v>1</v>
      </c>
      <c r="E8" s="17">
        <v>11800</v>
      </c>
      <c r="F8" s="10">
        <f t="shared" si="0"/>
        <v>11800</v>
      </c>
      <c r="G8" s="17">
        <v>12390</v>
      </c>
      <c r="H8" s="10">
        <f t="shared" si="1"/>
        <v>12390</v>
      </c>
      <c r="I8" s="17">
        <v>12626</v>
      </c>
      <c r="J8" s="10">
        <f t="shared" si="2"/>
        <v>12626</v>
      </c>
      <c r="K8" s="10">
        <f t="shared" si="3"/>
        <v>12272</v>
      </c>
      <c r="L8" s="8">
        <f t="shared" si="4"/>
        <v>425.45505050475072</v>
      </c>
      <c r="M8" s="11">
        <f t="shared" si="5"/>
        <v>3.4668762264076822E-2</v>
      </c>
      <c r="N8" s="12">
        <f t="shared" si="6"/>
        <v>12272</v>
      </c>
    </row>
    <row r="9" spans="1:14" ht="38.25">
      <c r="A9" s="20">
        <v>4</v>
      </c>
      <c r="B9" s="23" t="s">
        <v>21</v>
      </c>
      <c r="C9" s="21" t="s">
        <v>25</v>
      </c>
      <c r="D9" s="19">
        <v>1</v>
      </c>
      <c r="E9" s="17">
        <v>11800</v>
      </c>
      <c r="F9" s="10">
        <f t="shared" si="0"/>
        <v>11800</v>
      </c>
      <c r="G9" s="17">
        <v>12390</v>
      </c>
      <c r="H9" s="10">
        <f t="shared" si="1"/>
        <v>12390</v>
      </c>
      <c r="I9" s="17">
        <v>12626</v>
      </c>
      <c r="J9" s="10">
        <f t="shared" si="2"/>
        <v>12626</v>
      </c>
      <c r="K9" s="10">
        <f t="shared" si="3"/>
        <v>12272</v>
      </c>
      <c r="L9" s="8">
        <f t="shared" si="4"/>
        <v>425.45505050475072</v>
      </c>
      <c r="M9" s="11">
        <f t="shared" si="5"/>
        <v>3.4668762264076822E-2</v>
      </c>
      <c r="N9" s="12">
        <f t="shared" si="6"/>
        <v>12272</v>
      </c>
    </row>
    <row r="10" spans="1:14" ht="38.25">
      <c r="A10" s="20">
        <v>5</v>
      </c>
      <c r="B10" s="23" t="s">
        <v>22</v>
      </c>
      <c r="C10" s="21" t="s">
        <v>25</v>
      </c>
      <c r="D10" s="19">
        <v>6</v>
      </c>
      <c r="E10" s="17">
        <v>11800</v>
      </c>
      <c r="F10" s="10">
        <f t="shared" si="0"/>
        <v>70800</v>
      </c>
      <c r="G10" s="17">
        <v>12390</v>
      </c>
      <c r="H10" s="10">
        <f t="shared" si="1"/>
        <v>74340</v>
      </c>
      <c r="I10" s="17">
        <v>12626</v>
      </c>
      <c r="J10" s="10">
        <f t="shared" si="2"/>
        <v>75756</v>
      </c>
      <c r="K10" s="10">
        <f t="shared" si="3"/>
        <v>12272</v>
      </c>
      <c r="L10" s="8">
        <f t="shared" si="4"/>
        <v>425.45505050475072</v>
      </c>
      <c r="M10" s="11">
        <f t="shared" si="5"/>
        <v>3.4668762264076822E-2</v>
      </c>
      <c r="N10" s="12">
        <f t="shared" si="6"/>
        <v>73632</v>
      </c>
    </row>
    <row r="11" spans="1:14" s="6" customFormat="1" ht="51">
      <c r="A11" s="20">
        <v>6</v>
      </c>
      <c r="B11" s="23" t="s">
        <v>23</v>
      </c>
      <c r="C11" s="21" t="s">
        <v>25</v>
      </c>
      <c r="D11" s="19">
        <v>5</v>
      </c>
      <c r="E11" s="17">
        <v>5900</v>
      </c>
      <c r="F11" s="10">
        <f t="shared" si="0"/>
        <v>29500</v>
      </c>
      <c r="G11" s="17">
        <v>6195</v>
      </c>
      <c r="H11" s="10">
        <f t="shared" si="1"/>
        <v>30975</v>
      </c>
      <c r="I11" s="17">
        <v>6313</v>
      </c>
      <c r="J11" s="10">
        <f t="shared" si="2"/>
        <v>31565</v>
      </c>
      <c r="K11" s="10">
        <f t="shared" si="3"/>
        <v>6136</v>
      </c>
      <c r="L11" s="8">
        <f t="shared" si="4"/>
        <v>212.72752525237536</v>
      </c>
      <c r="M11" s="11">
        <f t="shared" si="5"/>
        <v>3.4668762264076822E-2</v>
      </c>
      <c r="N11" s="12">
        <f t="shared" si="6"/>
        <v>30680</v>
      </c>
    </row>
    <row r="12" spans="1:14">
      <c r="A12" s="13"/>
      <c r="B12" s="22"/>
      <c r="C12" s="14"/>
      <c r="D12" s="15"/>
      <c r="E12" s="16"/>
      <c r="F12" s="16">
        <f>SUM(F6:F11)</f>
        <v>194700</v>
      </c>
      <c r="G12" s="16"/>
      <c r="H12" s="16">
        <f>SUM(H6:H11)</f>
        <v>204435</v>
      </c>
      <c r="I12" s="16"/>
      <c r="J12" s="16">
        <f>SUM(J6:J11)</f>
        <v>208329</v>
      </c>
      <c r="K12" s="16"/>
      <c r="L12" s="16"/>
      <c r="M12" s="16"/>
      <c r="N12" s="16">
        <f>SUM(N6:N11)</f>
        <v>202488</v>
      </c>
    </row>
    <row r="16" spans="1:14" ht="15.75">
      <c r="A16" s="7"/>
      <c r="B16" s="28" t="s">
        <v>17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</row>
  </sheetData>
  <mergeCells count="16">
    <mergeCell ref="A1:N1"/>
    <mergeCell ref="B16:N16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2023-05-05T11:42:44Z</cp:lastPrinted>
  <dcterms:created xsi:type="dcterms:W3CDTF">2018-12-14T15:08:00Z</dcterms:created>
  <dcterms:modified xsi:type="dcterms:W3CDTF">2023-05-05T13:20:36Z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