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10" windowWidth="16605" windowHeight="8910"/>
  </bookViews>
  <sheets>
    <sheet name="нмцд" sheetId="4" r:id="rId1"/>
  </sheets>
  <definedNames>
    <definedName name="OLE_LINK1" localSheetId="0">нмцд!#REF!</definedName>
    <definedName name="_xlnm.Print_Area" localSheetId="0">нмцд!$A$1:$L$35</definedName>
  </definedNames>
  <calcPr calcId="145621"/>
</workbook>
</file>

<file path=xl/calcChain.xml><?xml version="1.0" encoding="utf-8"?>
<calcChain xmlns="http://schemas.openxmlformats.org/spreadsheetml/2006/main">
  <c r="O32" i="4" l="1"/>
  <c r="J31" i="4" l="1"/>
  <c r="K31" i="4"/>
  <c r="D32" i="4" l="1"/>
  <c r="O13" i="4" l="1"/>
  <c r="O15" i="4"/>
  <c r="O16" i="4"/>
  <c r="O17" i="4"/>
  <c r="O19" i="4"/>
  <c r="O26" i="4"/>
  <c r="N13" i="4"/>
  <c r="N15" i="4"/>
  <c r="N16" i="4"/>
  <c r="N17" i="4"/>
  <c r="N19" i="4"/>
  <c r="N26" i="4"/>
  <c r="M11" i="4"/>
  <c r="M13" i="4"/>
  <c r="M15" i="4"/>
  <c r="M16" i="4"/>
  <c r="M17" i="4"/>
  <c r="M19" i="4"/>
  <c r="M26" i="4"/>
  <c r="L13" i="4"/>
  <c r="L15" i="4"/>
  <c r="L16" i="4"/>
  <c r="L17" i="4"/>
  <c r="L19" i="4"/>
  <c r="L26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J10" i="4"/>
  <c r="J11" i="4"/>
  <c r="J12" i="4"/>
  <c r="J13" i="4"/>
  <c r="J14" i="4"/>
  <c r="J15" i="4"/>
  <c r="J16" i="4"/>
  <c r="J17" i="4"/>
  <c r="J18" i="4"/>
  <c r="L18" i="4" s="1"/>
  <c r="J19" i="4"/>
  <c r="J20" i="4"/>
  <c r="M20" i="4" s="1"/>
  <c r="J21" i="4"/>
  <c r="M21" i="4" s="1"/>
  <c r="J22" i="4"/>
  <c r="J23" i="4"/>
  <c r="J24" i="4"/>
  <c r="J25" i="4"/>
  <c r="J26" i="4"/>
  <c r="J27" i="4"/>
  <c r="J28" i="4"/>
  <c r="J29" i="4"/>
  <c r="J30" i="4"/>
  <c r="H10" i="4"/>
  <c r="M10" i="4" s="1"/>
  <c r="H11" i="4"/>
  <c r="L11" i="4" s="1"/>
  <c r="O11" i="4" s="1"/>
  <c r="H12" i="4"/>
  <c r="M12" i="4" s="1"/>
  <c r="H13" i="4"/>
  <c r="H14" i="4"/>
  <c r="M14" i="4" s="1"/>
  <c r="H15" i="4"/>
  <c r="H16" i="4"/>
  <c r="H17" i="4"/>
  <c r="H18" i="4"/>
  <c r="H19" i="4"/>
  <c r="H20" i="4"/>
  <c r="H21" i="4"/>
  <c r="H22" i="4"/>
  <c r="L22" i="4" s="1"/>
  <c r="O22" i="4" s="1"/>
  <c r="H23" i="4"/>
  <c r="M23" i="4" s="1"/>
  <c r="H24" i="4"/>
  <c r="L24" i="4" s="1"/>
  <c r="O24" i="4" s="1"/>
  <c r="H25" i="4"/>
  <c r="M25" i="4" s="1"/>
  <c r="H26" i="4"/>
  <c r="H27" i="4"/>
  <c r="L27" i="4" s="1"/>
  <c r="O27" i="4" s="1"/>
  <c r="H28" i="4"/>
  <c r="L28" i="4" s="1"/>
  <c r="O28" i="4" s="1"/>
  <c r="H29" i="4"/>
  <c r="H30" i="4"/>
  <c r="M30" i="4" s="1"/>
  <c r="H31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L20" i="4" l="1"/>
  <c r="O20" i="4" s="1"/>
  <c r="M18" i="4"/>
  <c r="M29" i="4"/>
  <c r="M31" i="4"/>
  <c r="N20" i="4"/>
  <c r="L21" i="4"/>
  <c r="O18" i="4"/>
  <c r="N18" i="4"/>
  <c r="L29" i="4"/>
  <c r="O29" i="4" s="1"/>
  <c r="N12" i="4"/>
  <c r="L12" i="4"/>
  <c r="O12" i="4" s="1"/>
  <c r="L14" i="4"/>
  <c r="O14" i="4" s="1"/>
  <c r="N11" i="4"/>
  <c r="N10" i="4"/>
  <c r="L10" i="4"/>
  <c r="O10" i="4" s="1"/>
  <c r="M22" i="4"/>
  <c r="N22" i="4" s="1"/>
  <c r="N23" i="4"/>
  <c r="L23" i="4"/>
  <c r="O23" i="4" s="1"/>
  <c r="M24" i="4"/>
  <c r="N24" i="4" s="1"/>
  <c r="N25" i="4"/>
  <c r="L25" i="4"/>
  <c r="O25" i="4" s="1"/>
  <c r="M27" i="4"/>
  <c r="N27" i="4" s="1"/>
  <c r="M28" i="4"/>
  <c r="N28" i="4" s="1"/>
  <c r="N30" i="4"/>
  <c r="L30" i="4"/>
  <c r="O30" i="4" s="1"/>
  <c r="L31" i="4"/>
  <c r="H32" i="4"/>
  <c r="K9" i="4"/>
  <c r="N14" i="4" l="1"/>
  <c r="O21" i="4"/>
  <c r="N21" i="4"/>
  <c r="N29" i="4"/>
  <c r="O31" i="4"/>
  <c r="L32" i="4"/>
  <c r="N31" i="4"/>
  <c r="H9" i="4"/>
  <c r="J9" i="4"/>
  <c r="F9" i="4"/>
  <c r="F32" i="4" s="1"/>
  <c r="L9" i="4" l="1"/>
  <c r="M9" i="4"/>
  <c r="J32" i="4"/>
  <c r="M32" i="4" s="1"/>
  <c r="N32" i="4" s="1"/>
  <c r="O9" i="4" l="1"/>
  <c r="N9" i="4"/>
</calcChain>
</file>

<file path=xl/sharedStrings.xml><?xml version="1.0" encoding="utf-8"?>
<sst xmlns="http://schemas.openxmlformats.org/spreadsheetml/2006/main" count="72" uniqueCount="47">
  <si>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</si>
  <si>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</si>
  <si>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</si>
  <si>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</si>
  <si>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</si>
  <si>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</si>
  <si>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</si>
  <si>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</si>
  <si>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</si>
  <si>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</si>
  <si>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</si>
  <si>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</si>
  <si>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</si>
  <si>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</si>
  <si>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</si>
  <si>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</si>
  <si>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</si>
  <si>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Пианино цифровое Yamaha P-125WH</t>
  </si>
  <si>
    <t>Эквалайзер Behringer FBQ 3102 Ultragraph Pro</t>
  </si>
  <si>
    <t>Низкая микрофонная стойка К&amp;М 25910-300-55</t>
  </si>
  <si>
    <t>Звуковая карта FOCUSRITE Scarlett 2i2 3rd Gen</t>
  </si>
  <si>
    <t>Димер силовой для световых приборов для Т- образной стойки 12 каналов по 5 кВт</t>
  </si>
  <si>
    <t>Пульт управления светом ZERO 88</t>
  </si>
  <si>
    <t>Прожектор галогенового PAR-64 с лампой СР 61</t>
  </si>
  <si>
    <t>Psi К1300 Profile 575 Профессиональный прожектор</t>
  </si>
  <si>
    <t>JBL EON610 - активная 2-х полос, акустическая система, 500Вт, 124 дБ</t>
  </si>
  <si>
    <t>Amate Audio В-8 пасивная уличная колонка 200вт</t>
  </si>
  <si>
    <t>SOUNDCRAFT EFX8 - микш.пульт 8 моно, 2 стерео, 2 Aux, встроенный процессор Lexicon, 32 программы</t>
  </si>
  <si>
    <t>SENNHEISER XSW 1-МЕЗ-А - радиосистема с головным микрофоном , UHF (548-572 МГц)</t>
  </si>
  <si>
    <t>PROEL FRE300BK - стойка под колонку, тренога, цвет чёрный (1350-2150mm)</t>
  </si>
  <si>
    <t>Коммутация для колонок XLR-XLR 30м с электропитанием</t>
  </si>
  <si>
    <t>Imlight Assistant НМ1-1200 (V2) Прожектор следящего света</t>
  </si>
  <si>
    <t>Генератор дыма ANTAR1 DNG-100</t>
  </si>
  <si>
    <t xml:space="preserve">Головной микрофон гарнитура Voice Technologies VT9O1M КП </t>
  </si>
  <si>
    <t>AKG СНМ99 ВК - микрофон конденсаторн. подвесной для записи хора .чёрный, кардиоида, кабель Юм cXLR</t>
  </si>
  <si>
    <t>PR Lighting JNR-8018G Световой прибор PAR64</t>
  </si>
  <si>
    <t>Проектор световой поток 5000люм.,экран 435x350см.</t>
  </si>
  <si>
    <t>Фейеверки(8фонтанов 6м 60сек.,перотехническая вертушка с символикой из 18 фонтанов)</t>
  </si>
  <si>
    <t>Усилитель цифровой DPA600i бООвт</t>
  </si>
  <si>
    <t>шт</t>
  </si>
  <si>
    <t>Микрофон-пушка Audio-Technica АТ8035 +ветрозащита и держатель</t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</si>
  <si>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220 от 08.04.2022</t>
    </r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</si>
  <si>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221 от 08.04.2022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</si>
  <si>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222 от 08.04.2022</t>
    </r>
  </si>
  <si>
    <t xml:space="preserve"> Заказчиком принято решение  объявить запрос котировок в электронном виде по НМЦД  785 778,00 руб.</t>
  </si>
  <si>
    <t>Оказание услуги по световому и звуковому сопровождению Международного театрального фестиваля «Мелиховская весна».</t>
  </si>
  <si>
    <t xml:space="preserve">НМЦД определена при помощи метода сопоставимых рыночных цен (анализа рынка)  на основании 3-х коммерческих предложений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</si>
</sst>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164" fontId="5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1" fillId="0" borderId="0" xfId="0" applyFont="1"/>
    <xf numFmtId="0" fontId="12" fillId="0" borderId="6" xfId="0" applyFont="1" applyBorder="1"/>
    <xf numFmtId="0" fontId="12" fillId="0" borderId="6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4" fontId="0" fillId="0" borderId="0" xfId="0" applyNumberFormat="1"/>
    <xf numFmtId="0" fontId="15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8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45"/>
  <sheetViews>
    <sheetView tabSelected="1" topLeftCell="A28" zoomScale="85" zoomScaleNormal="85" workbookViewId="0">
      <selection activeCell="B10" sqref="B10"/>
    </sheetView>
  </sheetViews>
  <sheetFormatPr defaultRowHeight="15" x14ac:dyDescent="0.25"/>
  <cols>
    <col min="1" max="1" width="6.28515625" customWidth="1"/>
    <col min="2" max="2" width="58.85546875" style="8" customWidth="1"/>
    <col min="3" max="4" width="9.7109375" style="10" customWidth="1"/>
    <col min="5" max="5" width="13.7109375" style="10" customWidth="1"/>
    <col min="6" max="6" width="15.5703125" style="10" customWidth="1"/>
    <col min="7" max="7" width="14.7109375" style="10" customWidth="1"/>
    <col min="8" max="8" width="20.28515625" style="10" customWidth="1"/>
    <col min="9" max="9" width="18.140625" style="10" customWidth="1"/>
    <col min="10" max="10" width="15.5703125" style="10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3">
      <c r="A1" s="60" t="s">
        <v>8</v>
      </c>
      <c r="B1" s="60"/>
      <c r="C1" s="60"/>
      <c r="D1" s="60"/>
      <c r="E1" s="60"/>
      <c r="F1" s="60"/>
      <c r="G1" s="60"/>
      <c r="H1" s="60"/>
      <c r="I1" s="60"/>
      <c r="J1" s="60"/>
    </row>
    <row r="2" spans="1:16379" ht="69" customHeight="1" x14ac:dyDescent="0.3">
      <c r="A2" s="2"/>
      <c r="B2" s="66" t="s">
        <v>45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63" t="s">
        <v>46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6379" s="1" customFormat="1" ht="20.45" customHeight="1" x14ac:dyDescent="0.2">
      <c r="A4" s="41" t="s">
        <v>5</v>
      </c>
      <c r="B4" s="41" t="s">
        <v>0</v>
      </c>
      <c r="C4" s="49" t="s">
        <v>3</v>
      </c>
      <c r="D4" s="41" t="s">
        <v>2</v>
      </c>
      <c r="E4" s="61" t="s">
        <v>1</v>
      </c>
      <c r="F4" s="61"/>
      <c r="G4" s="61"/>
      <c r="H4" s="61"/>
      <c r="I4" s="61"/>
      <c r="J4" s="61"/>
      <c r="K4" s="49" t="s">
        <v>10</v>
      </c>
      <c r="L4" s="49" t="s">
        <v>11</v>
      </c>
      <c r="M4" s="46" t="s">
        <v>12</v>
      </c>
      <c r="N4" s="49" t="s">
        <v>13</v>
      </c>
      <c r="O4" s="57" t="s">
        <v>14</v>
      </c>
    </row>
    <row r="5" spans="1:16379" s="1" customFormat="1" ht="19.149999999999999" customHeight="1" x14ac:dyDescent="0.25">
      <c r="A5" s="61"/>
      <c r="B5" s="62"/>
      <c r="C5" s="50"/>
      <c r="D5" s="42"/>
      <c r="E5" s="64">
        <v>1</v>
      </c>
      <c r="F5" s="64"/>
      <c r="G5" s="44">
        <v>2</v>
      </c>
      <c r="H5" s="45"/>
      <c r="I5" s="44">
        <v>3</v>
      </c>
      <c r="J5" s="45"/>
      <c r="K5" s="50"/>
      <c r="L5" s="50"/>
      <c r="M5" s="47"/>
      <c r="N5" s="50"/>
      <c r="O5" s="58"/>
    </row>
    <row r="6" spans="1:16379" s="1" customFormat="1" ht="31.15" customHeight="1" x14ac:dyDescent="0.25">
      <c r="A6" s="61"/>
      <c r="B6" s="62"/>
      <c r="C6" s="50"/>
      <c r="D6" s="42"/>
      <c r="E6" s="65" t="s">
        <v>42</v>
      </c>
      <c r="F6" s="65"/>
      <c r="G6" s="52" t="s">
        <v>41</v>
      </c>
      <c r="H6" s="53"/>
      <c r="I6" s="52" t="s">
        <v>43</v>
      </c>
      <c r="J6" s="53"/>
      <c r="K6" s="50"/>
      <c r="L6" s="50"/>
      <c r="M6" s="47"/>
      <c r="N6" s="50"/>
      <c r="O6" s="58"/>
    </row>
    <row r="7" spans="1:16379" s="1" customFormat="1" ht="29.25" customHeight="1" x14ac:dyDescent="0.2">
      <c r="A7" s="61"/>
      <c r="B7" s="62"/>
      <c r="C7" s="50"/>
      <c r="D7" s="43"/>
      <c r="E7" s="6" t="s">
        <v>4</v>
      </c>
      <c r="F7" s="6" t="s">
        <v>6</v>
      </c>
      <c r="G7" s="6" t="s">
        <v>7</v>
      </c>
      <c r="H7" s="6" t="s">
        <v>6</v>
      </c>
      <c r="I7" s="6" t="s">
        <v>4</v>
      </c>
      <c r="J7" s="6" t="s">
        <v>6</v>
      </c>
      <c r="K7" s="51"/>
      <c r="L7" s="51"/>
      <c r="M7" s="48"/>
      <c r="N7" s="51"/>
      <c r="O7" s="59"/>
    </row>
    <row r="8" spans="1:16379" s="4" customFormat="1" ht="18" customHeight="1" x14ac:dyDescent="0.3">
      <c r="A8" s="5">
        <v>1</v>
      </c>
      <c r="B8" s="34">
        <v>2</v>
      </c>
      <c r="C8" s="5">
        <v>3</v>
      </c>
      <c r="D8" s="5"/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2">
        <v>11</v>
      </c>
      <c r="L8" s="22">
        <v>12</v>
      </c>
      <c r="M8" s="31">
        <v>13</v>
      </c>
      <c r="N8" s="23">
        <v>14</v>
      </c>
      <c r="O8" s="22">
        <v>15</v>
      </c>
    </row>
    <row r="9" spans="1:16379" s="4" customFormat="1" ht="51" customHeight="1" x14ac:dyDescent="0.25">
      <c r="A9" s="33">
        <v>1</v>
      </c>
      <c r="B9" s="35" t="s">
        <v>17</v>
      </c>
      <c r="C9" s="36" t="s">
        <v>39</v>
      </c>
      <c r="D9" s="36">
        <v>1</v>
      </c>
      <c r="E9" s="25">
        <v>14000</v>
      </c>
      <c r="F9" s="25">
        <f>D9*E9</f>
        <v>14000</v>
      </c>
      <c r="G9" s="25">
        <v>14000</v>
      </c>
      <c r="H9" s="25">
        <f>D9*G9</f>
        <v>14000</v>
      </c>
      <c r="I9" s="25">
        <v>14000</v>
      </c>
      <c r="J9" s="25">
        <f>D9*I9</f>
        <v>14000</v>
      </c>
      <c r="K9" s="25">
        <f>(E9+G9+I9)/3</f>
        <v>14000</v>
      </c>
      <c r="L9" s="25">
        <f>(F9+H9+J9)/3</f>
        <v>14000</v>
      </c>
      <c r="M9" s="25">
        <f>STDEV(F9,H9,J9)</f>
        <v>0</v>
      </c>
      <c r="N9" s="25">
        <f>SUM(M9)/L9*100</f>
        <v>0</v>
      </c>
      <c r="O9" s="25">
        <f>L9</f>
        <v>14000</v>
      </c>
    </row>
    <row r="10" spans="1:16379" s="4" customFormat="1" ht="51" customHeight="1" x14ac:dyDescent="0.25">
      <c r="A10" s="33">
        <v>2</v>
      </c>
      <c r="B10" s="35" t="s">
        <v>18</v>
      </c>
      <c r="C10" s="36" t="s">
        <v>39</v>
      </c>
      <c r="D10" s="36">
        <v>1</v>
      </c>
      <c r="E10" s="25">
        <v>6000</v>
      </c>
      <c r="F10" s="25">
        <f t="shared" ref="F10:F31" si="0">D10*E10</f>
        <v>6000</v>
      </c>
      <c r="G10" s="25">
        <v>5900</v>
      </c>
      <c r="H10" s="25">
        <f t="shared" ref="H10:H31" si="1">D10*G10</f>
        <v>5900</v>
      </c>
      <c r="I10" s="25">
        <v>6000</v>
      </c>
      <c r="J10" s="25">
        <f t="shared" ref="J10:J30" si="2">D10*I10</f>
        <v>6000</v>
      </c>
      <c r="K10" s="25">
        <f t="shared" ref="K10:K30" si="3">(E10+G10+I10)/3</f>
        <v>5966.666666666667</v>
      </c>
      <c r="L10" s="25">
        <f t="shared" ref="L10:L31" si="4">(F10+H10+J10)/3</f>
        <v>5966.666666666667</v>
      </c>
      <c r="M10" s="25">
        <f t="shared" ref="M10:M30" si="5">STDEV(F10,H10,J10)</f>
        <v>57.735026918962582</v>
      </c>
      <c r="N10" s="25">
        <f t="shared" ref="N10:N31" si="6">SUM(M10)/L10*100</f>
        <v>0.96762614947981973</v>
      </c>
      <c r="O10" s="25">
        <f t="shared" ref="O10:O31" si="7">L10</f>
        <v>5966.666666666667</v>
      </c>
    </row>
    <row r="11" spans="1:16379" s="4" customFormat="1" ht="51" customHeight="1" x14ac:dyDescent="0.25">
      <c r="A11" s="33">
        <v>3</v>
      </c>
      <c r="B11" s="35" t="s">
        <v>40</v>
      </c>
      <c r="C11" s="36" t="s">
        <v>39</v>
      </c>
      <c r="D11" s="36">
        <v>2</v>
      </c>
      <c r="E11" s="25">
        <v>12000</v>
      </c>
      <c r="F11" s="25">
        <f t="shared" si="0"/>
        <v>24000</v>
      </c>
      <c r="G11" s="25">
        <v>11500</v>
      </c>
      <c r="H11" s="25">
        <f t="shared" si="1"/>
        <v>23000</v>
      </c>
      <c r="I11" s="25">
        <v>12000</v>
      </c>
      <c r="J11" s="25">
        <f t="shared" si="2"/>
        <v>24000</v>
      </c>
      <c r="K11" s="25">
        <f t="shared" si="3"/>
        <v>11833.333333333334</v>
      </c>
      <c r="L11" s="25">
        <f t="shared" si="4"/>
        <v>23666.666666666668</v>
      </c>
      <c r="M11" s="25">
        <f t="shared" si="5"/>
        <v>577.35026918962581</v>
      </c>
      <c r="N11" s="25">
        <f t="shared" si="6"/>
        <v>2.4395081796744753</v>
      </c>
      <c r="O11" s="25">
        <f t="shared" si="7"/>
        <v>23666.666666666668</v>
      </c>
    </row>
    <row r="12" spans="1:16379" s="4" customFormat="1" ht="51" customHeight="1" x14ac:dyDescent="0.25">
      <c r="A12" s="33">
        <v>4</v>
      </c>
      <c r="B12" s="35" t="s">
        <v>19</v>
      </c>
      <c r="C12" s="36" t="s">
        <v>39</v>
      </c>
      <c r="D12" s="36">
        <v>2</v>
      </c>
      <c r="E12" s="25">
        <v>7000</v>
      </c>
      <c r="F12" s="25">
        <f t="shared" si="0"/>
        <v>14000</v>
      </c>
      <c r="G12" s="25">
        <v>6760</v>
      </c>
      <c r="H12" s="25">
        <f t="shared" si="1"/>
        <v>13520</v>
      </c>
      <c r="I12" s="25">
        <v>9500</v>
      </c>
      <c r="J12" s="25">
        <f t="shared" si="2"/>
        <v>19000</v>
      </c>
      <c r="K12" s="25">
        <f t="shared" si="3"/>
        <v>7753.333333333333</v>
      </c>
      <c r="L12" s="25">
        <f t="shared" si="4"/>
        <v>15506.666666666666</v>
      </c>
      <c r="M12" s="25">
        <f t="shared" si="5"/>
        <v>3034.8201484327392</v>
      </c>
      <c r="N12" s="25">
        <f t="shared" si="6"/>
        <v>19.571067165301415</v>
      </c>
      <c r="O12" s="25">
        <f t="shared" si="7"/>
        <v>15506.666666666666</v>
      </c>
    </row>
    <row r="13" spans="1:16379" s="4" customFormat="1" ht="51" customHeight="1" x14ac:dyDescent="0.25">
      <c r="A13" s="33">
        <v>5</v>
      </c>
      <c r="B13" s="35" t="s">
        <v>20</v>
      </c>
      <c r="C13" s="36" t="s">
        <v>39</v>
      </c>
      <c r="D13" s="36">
        <v>1</v>
      </c>
      <c r="E13" s="25">
        <v>7000</v>
      </c>
      <c r="F13" s="25">
        <f t="shared" si="0"/>
        <v>7000</v>
      </c>
      <c r="G13" s="25">
        <v>7000</v>
      </c>
      <c r="H13" s="25">
        <f t="shared" si="1"/>
        <v>7000</v>
      </c>
      <c r="I13" s="25">
        <v>7000</v>
      </c>
      <c r="J13" s="25">
        <f t="shared" si="2"/>
        <v>7000</v>
      </c>
      <c r="K13" s="25">
        <f t="shared" si="3"/>
        <v>7000</v>
      </c>
      <c r="L13" s="25">
        <f t="shared" si="4"/>
        <v>7000</v>
      </c>
      <c r="M13" s="25">
        <f t="shared" si="5"/>
        <v>0</v>
      </c>
      <c r="N13" s="25">
        <f t="shared" si="6"/>
        <v>0</v>
      </c>
      <c r="O13" s="25">
        <f t="shared" si="7"/>
        <v>7000</v>
      </c>
    </row>
    <row r="14" spans="1:16379" s="4" customFormat="1" ht="51" customHeight="1" x14ac:dyDescent="0.25">
      <c r="A14" s="33">
        <v>6</v>
      </c>
      <c r="B14" s="35" t="s">
        <v>21</v>
      </c>
      <c r="C14" s="36" t="s">
        <v>39</v>
      </c>
      <c r="D14" s="36">
        <v>2</v>
      </c>
      <c r="E14" s="25">
        <v>29600</v>
      </c>
      <c r="F14" s="25">
        <f t="shared" si="0"/>
        <v>59200</v>
      </c>
      <c r="G14" s="25">
        <v>28600</v>
      </c>
      <c r="H14" s="25">
        <f t="shared" si="1"/>
        <v>57200</v>
      </c>
      <c r="I14" s="38">
        <v>29600</v>
      </c>
      <c r="J14" s="38">
        <f t="shared" si="2"/>
        <v>59200</v>
      </c>
      <c r="K14" s="25">
        <f t="shared" si="3"/>
        <v>29266.666666666668</v>
      </c>
      <c r="L14" s="25">
        <f t="shared" si="4"/>
        <v>58533.333333333336</v>
      </c>
      <c r="M14" s="25">
        <f t="shared" si="5"/>
        <v>1154.7005383792516</v>
      </c>
      <c r="N14" s="25">
        <f t="shared" si="6"/>
        <v>1.9727230154543023</v>
      </c>
      <c r="O14" s="25">
        <f t="shared" si="7"/>
        <v>58533.333333333336</v>
      </c>
    </row>
    <row r="15" spans="1:16379" s="4" customFormat="1" ht="51" customHeight="1" x14ac:dyDescent="0.25">
      <c r="A15" s="33">
        <v>7</v>
      </c>
      <c r="B15" s="35" t="s">
        <v>22</v>
      </c>
      <c r="C15" s="36" t="s">
        <v>39</v>
      </c>
      <c r="D15" s="36">
        <v>1</v>
      </c>
      <c r="E15" s="25">
        <v>31000</v>
      </c>
      <c r="F15" s="25">
        <f t="shared" si="0"/>
        <v>31000</v>
      </c>
      <c r="G15" s="25">
        <v>31000</v>
      </c>
      <c r="H15" s="25">
        <f t="shared" si="1"/>
        <v>31000</v>
      </c>
      <c r="I15" s="25">
        <v>31000</v>
      </c>
      <c r="J15" s="25">
        <f t="shared" si="2"/>
        <v>31000</v>
      </c>
      <c r="K15" s="25">
        <f t="shared" si="3"/>
        <v>31000</v>
      </c>
      <c r="L15" s="25">
        <f t="shared" si="4"/>
        <v>31000</v>
      </c>
      <c r="M15" s="25">
        <f t="shared" si="5"/>
        <v>0</v>
      </c>
      <c r="N15" s="25">
        <f t="shared" si="6"/>
        <v>0</v>
      </c>
      <c r="O15" s="25">
        <f t="shared" si="7"/>
        <v>31000</v>
      </c>
    </row>
    <row r="16" spans="1:16379" s="4" customFormat="1" ht="51" customHeight="1" x14ac:dyDescent="0.25">
      <c r="A16" s="33">
        <v>8</v>
      </c>
      <c r="B16" s="35" t="s">
        <v>23</v>
      </c>
      <c r="C16" s="36" t="s">
        <v>39</v>
      </c>
      <c r="D16" s="36">
        <v>32</v>
      </c>
      <c r="E16" s="25">
        <v>4150</v>
      </c>
      <c r="F16" s="25">
        <f t="shared" si="0"/>
        <v>132800</v>
      </c>
      <c r="G16" s="25">
        <v>4000</v>
      </c>
      <c r="H16" s="25">
        <f t="shared" si="1"/>
        <v>128000</v>
      </c>
      <c r="I16" s="25">
        <v>4150</v>
      </c>
      <c r="J16" s="25">
        <f t="shared" si="2"/>
        <v>132800</v>
      </c>
      <c r="K16" s="25">
        <f t="shared" si="3"/>
        <v>4100</v>
      </c>
      <c r="L16" s="25">
        <f t="shared" si="4"/>
        <v>131200</v>
      </c>
      <c r="M16" s="25">
        <f t="shared" si="5"/>
        <v>2771.2812921102036</v>
      </c>
      <c r="N16" s="25">
        <f t="shared" si="6"/>
        <v>2.1122570824010696</v>
      </c>
      <c r="O16" s="25">
        <f t="shared" si="7"/>
        <v>131200</v>
      </c>
    </row>
    <row r="17" spans="1:15" s="4" customFormat="1" ht="51" customHeight="1" x14ac:dyDescent="0.25">
      <c r="A17" s="33">
        <v>9</v>
      </c>
      <c r="B17" s="35" t="s">
        <v>24</v>
      </c>
      <c r="C17" s="36" t="s">
        <v>39</v>
      </c>
      <c r="D17" s="36">
        <v>8</v>
      </c>
      <c r="E17" s="25">
        <v>4600</v>
      </c>
      <c r="F17" s="25">
        <f t="shared" si="0"/>
        <v>36800</v>
      </c>
      <c r="G17" s="25">
        <v>4600</v>
      </c>
      <c r="H17" s="25">
        <f t="shared" si="1"/>
        <v>36800</v>
      </c>
      <c r="I17" s="25">
        <v>4600</v>
      </c>
      <c r="J17" s="25">
        <f t="shared" si="2"/>
        <v>36800</v>
      </c>
      <c r="K17" s="25">
        <f t="shared" si="3"/>
        <v>4600</v>
      </c>
      <c r="L17" s="25">
        <f t="shared" si="4"/>
        <v>36800</v>
      </c>
      <c r="M17" s="25">
        <f t="shared" si="5"/>
        <v>0</v>
      </c>
      <c r="N17" s="25">
        <f t="shared" si="6"/>
        <v>0</v>
      </c>
      <c r="O17" s="25">
        <f t="shared" si="7"/>
        <v>36800</v>
      </c>
    </row>
    <row r="18" spans="1:15" s="4" customFormat="1" ht="51" customHeight="1" x14ac:dyDescent="0.25">
      <c r="A18" s="33">
        <v>10</v>
      </c>
      <c r="B18" s="35" t="s">
        <v>25</v>
      </c>
      <c r="C18" s="36" t="s">
        <v>39</v>
      </c>
      <c r="D18" s="36">
        <v>4</v>
      </c>
      <c r="E18" s="25">
        <v>14300</v>
      </c>
      <c r="F18" s="25">
        <f t="shared" si="0"/>
        <v>57200</v>
      </c>
      <c r="G18" s="25">
        <v>14300</v>
      </c>
      <c r="H18" s="25">
        <f t="shared" si="1"/>
        <v>57200</v>
      </c>
      <c r="I18" s="38">
        <v>16800</v>
      </c>
      <c r="J18" s="38">
        <f t="shared" si="2"/>
        <v>67200</v>
      </c>
      <c r="K18" s="25">
        <f t="shared" si="3"/>
        <v>15133.333333333334</v>
      </c>
      <c r="L18" s="25">
        <f t="shared" si="4"/>
        <v>60533.333333333336</v>
      </c>
      <c r="M18" s="25">
        <f t="shared" si="5"/>
        <v>5773.5026918962576</v>
      </c>
      <c r="N18" s="25">
        <f t="shared" si="6"/>
        <v>9.5377247112823635</v>
      </c>
      <c r="O18" s="25">
        <f t="shared" si="7"/>
        <v>60533.333333333336</v>
      </c>
    </row>
    <row r="19" spans="1:15" s="4" customFormat="1" ht="51" customHeight="1" x14ac:dyDescent="0.25">
      <c r="A19" s="33">
        <v>11</v>
      </c>
      <c r="B19" s="35" t="s">
        <v>26</v>
      </c>
      <c r="C19" s="36" t="s">
        <v>39</v>
      </c>
      <c r="D19" s="36">
        <v>4</v>
      </c>
      <c r="E19" s="25">
        <v>9500</v>
      </c>
      <c r="F19" s="25">
        <f t="shared" si="0"/>
        <v>38000</v>
      </c>
      <c r="G19" s="25">
        <v>9500</v>
      </c>
      <c r="H19" s="25">
        <f t="shared" si="1"/>
        <v>38000</v>
      </c>
      <c r="I19" s="25">
        <v>9500</v>
      </c>
      <c r="J19" s="25">
        <f t="shared" si="2"/>
        <v>38000</v>
      </c>
      <c r="K19" s="25">
        <f t="shared" si="3"/>
        <v>9500</v>
      </c>
      <c r="L19" s="25">
        <f t="shared" si="4"/>
        <v>38000</v>
      </c>
      <c r="M19" s="25">
        <f t="shared" si="5"/>
        <v>0</v>
      </c>
      <c r="N19" s="25">
        <f t="shared" si="6"/>
        <v>0</v>
      </c>
      <c r="O19" s="25">
        <f t="shared" si="7"/>
        <v>38000</v>
      </c>
    </row>
    <row r="20" spans="1:15" s="4" customFormat="1" ht="51" customHeight="1" x14ac:dyDescent="0.25">
      <c r="A20" s="33">
        <v>12</v>
      </c>
      <c r="B20" s="35" t="s">
        <v>27</v>
      </c>
      <c r="C20" s="36" t="s">
        <v>39</v>
      </c>
      <c r="D20" s="37">
        <v>1</v>
      </c>
      <c r="E20" s="25">
        <v>28458</v>
      </c>
      <c r="F20" s="25">
        <f t="shared" si="0"/>
        <v>28458</v>
      </c>
      <c r="G20" s="25">
        <v>28458</v>
      </c>
      <c r="H20" s="25">
        <f t="shared" si="1"/>
        <v>28458</v>
      </c>
      <c r="I20" s="38">
        <v>31458</v>
      </c>
      <c r="J20" s="38">
        <f t="shared" si="2"/>
        <v>31458</v>
      </c>
      <c r="K20" s="25">
        <f t="shared" si="3"/>
        <v>29458</v>
      </c>
      <c r="L20" s="25">
        <f t="shared" si="4"/>
        <v>29458</v>
      </c>
      <c r="M20" s="25">
        <f t="shared" si="5"/>
        <v>1732.0508075688772</v>
      </c>
      <c r="N20" s="25">
        <f t="shared" si="6"/>
        <v>5.8797298104721198</v>
      </c>
      <c r="O20" s="25">
        <f t="shared" si="7"/>
        <v>29458</v>
      </c>
    </row>
    <row r="21" spans="1:15" s="4" customFormat="1" ht="51" customHeight="1" x14ac:dyDescent="0.25">
      <c r="A21" s="33">
        <v>13</v>
      </c>
      <c r="B21" s="35" t="s">
        <v>28</v>
      </c>
      <c r="C21" s="36" t="s">
        <v>39</v>
      </c>
      <c r="D21" s="37">
        <v>2</v>
      </c>
      <c r="E21" s="25">
        <v>18500</v>
      </c>
      <c r="F21" s="25">
        <f t="shared" si="0"/>
        <v>37000</v>
      </c>
      <c r="G21" s="25">
        <v>18500</v>
      </c>
      <c r="H21" s="25">
        <f t="shared" si="1"/>
        <v>37000</v>
      </c>
      <c r="I21" s="38">
        <v>18500</v>
      </c>
      <c r="J21" s="38">
        <f t="shared" si="2"/>
        <v>37000</v>
      </c>
      <c r="K21" s="25">
        <f t="shared" si="3"/>
        <v>18500</v>
      </c>
      <c r="L21" s="25">
        <f t="shared" si="4"/>
        <v>37000</v>
      </c>
      <c r="M21" s="25">
        <f t="shared" si="5"/>
        <v>0</v>
      </c>
      <c r="N21" s="25">
        <f t="shared" si="6"/>
        <v>0</v>
      </c>
      <c r="O21" s="25">
        <f t="shared" si="7"/>
        <v>37000</v>
      </c>
    </row>
    <row r="22" spans="1:15" s="4" customFormat="1" ht="51" customHeight="1" x14ac:dyDescent="0.25">
      <c r="A22" s="33">
        <v>14</v>
      </c>
      <c r="B22" s="35" t="s">
        <v>29</v>
      </c>
      <c r="C22" s="36" t="s">
        <v>39</v>
      </c>
      <c r="D22" s="36">
        <v>4</v>
      </c>
      <c r="E22" s="25">
        <v>3500</v>
      </c>
      <c r="F22" s="25">
        <f t="shared" si="0"/>
        <v>14000</v>
      </c>
      <c r="G22" s="25">
        <v>3400</v>
      </c>
      <c r="H22" s="25">
        <f t="shared" si="1"/>
        <v>13600</v>
      </c>
      <c r="I22" s="38">
        <v>3500</v>
      </c>
      <c r="J22" s="38">
        <f t="shared" si="2"/>
        <v>14000</v>
      </c>
      <c r="K22" s="25">
        <f t="shared" si="3"/>
        <v>3466.6666666666665</v>
      </c>
      <c r="L22" s="25">
        <f t="shared" si="4"/>
        <v>13866.666666666666</v>
      </c>
      <c r="M22" s="25">
        <f t="shared" si="5"/>
        <v>230.9401076758503</v>
      </c>
      <c r="N22" s="25">
        <f t="shared" si="6"/>
        <v>1.665433468816228</v>
      </c>
      <c r="O22" s="25">
        <f t="shared" si="7"/>
        <v>13866.666666666666</v>
      </c>
    </row>
    <row r="23" spans="1:15" s="4" customFormat="1" ht="51" customHeight="1" x14ac:dyDescent="0.25">
      <c r="A23" s="33">
        <v>15</v>
      </c>
      <c r="B23" s="35" t="s">
        <v>30</v>
      </c>
      <c r="C23" s="36" t="s">
        <v>39</v>
      </c>
      <c r="D23" s="37">
        <v>4</v>
      </c>
      <c r="E23" s="25">
        <v>2400</v>
      </c>
      <c r="F23" s="25">
        <f t="shared" si="0"/>
        <v>9600</v>
      </c>
      <c r="G23" s="25">
        <v>2300</v>
      </c>
      <c r="H23" s="25">
        <f t="shared" si="1"/>
        <v>9200</v>
      </c>
      <c r="I23" s="38">
        <v>2400</v>
      </c>
      <c r="J23" s="38">
        <f t="shared" si="2"/>
        <v>9600</v>
      </c>
      <c r="K23" s="25">
        <f t="shared" si="3"/>
        <v>2366.6666666666665</v>
      </c>
      <c r="L23" s="25">
        <f t="shared" si="4"/>
        <v>9466.6666666666661</v>
      </c>
      <c r="M23" s="25">
        <f t="shared" si="5"/>
        <v>230.9401076758503</v>
      </c>
      <c r="N23" s="25">
        <f t="shared" si="6"/>
        <v>2.4395081796744753</v>
      </c>
      <c r="O23" s="25">
        <f t="shared" si="7"/>
        <v>9466.6666666666661</v>
      </c>
    </row>
    <row r="24" spans="1:15" s="4" customFormat="1" ht="51" customHeight="1" x14ac:dyDescent="0.25">
      <c r="A24" s="33">
        <v>16</v>
      </c>
      <c r="B24" s="35" t="s">
        <v>31</v>
      </c>
      <c r="C24" s="36" t="s">
        <v>39</v>
      </c>
      <c r="D24" s="36">
        <v>4</v>
      </c>
      <c r="E24" s="25">
        <v>17875</v>
      </c>
      <c r="F24" s="25">
        <f t="shared" si="0"/>
        <v>71500</v>
      </c>
      <c r="G24" s="25">
        <v>13450</v>
      </c>
      <c r="H24" s="25">
        <f t="shared" si="1"/>
        <v>53800</v>
      </c>
      <c r="I24" s="38">
        <v>10875</v>
      </c>
      <c r="J24" s="38">
        <f t="shared" si="2"/>
        <v>43500</v>
      </c>
      <c r="K24" s="25">
        <f t="shared" si="3"/>
        <v>14066.666666666666</v>
      </c>
      <c r="L24" s="25">
        <f t="shared" si="4"/>
        <v>56266.666666666664</v>
      </c>
      <c r="M24" s="25">
        <f t="shared" si="5"/>
        <v>14162.038459675678</v>
      </c>
      <c r="N24" s="25">
        <f t="shared" si="6"/>
        <v>25.169499632125021</v>
      </c>
      <c r="O24" s="25">
        <f t="shared" si="7"/>
        <v>56266.666666666664</v>
      </c>
    </row>
    <row r="25" spans="1:15" s="4" customFormat="1" ht="51" customHeight="1" x14ac:dyDescent="0.25">
      <c r="A25" s="33">
        <v>17</v>
      </c>
      <c r="B25" s="35" t="s">
        <v>32</v>
      </c>
      <c r="C25" s="36" t="s">
        <v>39</v>
      </c>
      <c r="D25" s="37">
        <v>2</v>
      </c>
      <c r="E25" s="25">
        <v>13000</v>
      </c>
      <c r="F25" s="25">
        <f t="shared" si="0"/>
        <v>26000</v>
      </c>
      <c r="G25" s="25">
        <v>12950</v>
      </c>
      <c r="H25" s="25">
        <f t="shared" si="1"/>
        <v>25900</v>
      </c>
      <c r="I25" s="38">
        <v>10000</v>
      </c>
      <c r="J25" s="38">
        <f t="shared" si="2"/>
        <v>20000</v>
      </c>
      <c r="K25" s="25">
        <f t="shared" si="3"/>
        <v>11983.333333333334</v>
      </c>
      <c r="L25" s="25">
        <f t="shared" si="4"/>
        <v>23966.666666666668</v>
      </c>
      <c r="M25" s="25">
        <f t="shared" si="5"/>
        <v>3435.5979586286539</v>
      </c>
      <c r="N25" s="25">
        <f t="shared" si="6"/>
        <v>14.334901079118165</v>
      </c>
      <c r="O25" s="25">
        <f t="shared" si="7"/>
        <v>23966.666666666668</v>
      </c>
    </row>
    <row r="26" spans="1:15" s="4" customFormat="1" ht="51" customHeight="1" x14ac:dyDescent="0.25">
      <c r="A26" s="33">
        <v>18</v>
      </c>
      <c r="B26" s="35" t="s">
        <v>33</v>
      </c>
      <c r="C26" s="36" t="s">
        <v>39</v>
      </c>
      <c r="D26" s="36">
        <v>4</v>
      </c>
      <c r="E26" s="25">
        <v>4500</v>
      </c>
      <c r="F26" s="25">
        <f t="shared" si="0"/>
        <v>18000</v>
      </c>
      <c r="G26" s="25">
        <v>4500</v>
      </c>
      <c r="H26" s="25">
        <f t="shared" si="1"/>
        <v>18000</v>
      </c>
      <c r="I26" s="38">
        <v>4500</v>
      </c>
      <c r="J26" s="38">
        <f t="shared" si="2"/>
        <v>18000</v>
      </c>
      <c r="K26" s="25">
        <f t="shared" si="3"/>
        <v>4500</v>
      </c>
      <c r="L26" s="25">
        <f t="shared" si="4"/>
        <v>18000</v>
      </c>
      <c r="M26" s="25">
        <f t="shared" si="5"/>
        <v>0</v>
      </c>
      <c r="N26" s="25">
        <f t="shared" si="6"/>
        <v>0</v>
      </c>
      <c r="O26" s="25">
        <f t="shared" si="7"/>
        <v>18000</v>
      </c>
    </row>
    <row r="27" spans="1:15" s="4" customFormat="1" ht="51" customHeight="1" x14ac:dyDescent="0.25">
      <c r="A27" s="33">
        <v>19</v>
      </c>
      <c r="B27" s="35" t="s">
        <v>34</v>
      </c>
      <c r="C27" s="36" t="s">
        <v>39</v>
      </c>
      <c r="D27" s="37">
        <v>4</v>
      </c>
      <c r="E27" s="25">
        <v>3500</v>
      </c>
      <c r="F27" s="25">
        <f t="shared" si="0"/>
        <v>14000</v>
      </c>
      <c r="G27" s="25">
        <v>3400</v>
      </c>
      <c r="H27" s="25">
        <f t="shared" si="1"/>
        <v>13600</v>
      </c>
      <c r="I27" s="38">
        <v>3500</v>
      </c>
      <c r="J27" s="38">
        <f t="shared" si="2"/>
        <v>14000</v>
      </c>
      <c r="K27" s="25">
        <f t="shared" si="3"/>
        <v>3466.6666666666665</v>
      </c>
      <c r="L27" s="25">
        <f t="shared" si="4"/>
        <v>13866.666666666666</v>
      </c>
      <c r="M27" s="25">
        <f t="shared" si="5"/>
        <v>230.9401076758503</v>
      </c>
      <c r="N27" s="25">
        <f t="shared" si="6"/>
        <v>1.665433468816228</v>
      </c>
      <c r="O27" s="25">
        <f t="shared" si="7"/>
        <v>13866.666666666666</v>
      </c>
    </row>
    <row r="28" spans="1:15" s="4" customFormat="1" ht="51" customHeight="1" x14ac:dyDescent="0.25">
      <c r="A28" s="33">
        <v>20</v>
      </c>
      <c r="B28" s="35" t="s">
        <v>35</v>
      </c>
      <c r="C28" s="36" t="s">
        <v>39</v>
      </c>
      <c r="D28" s="36">
        <v>12</v>
      </c>
      <c r="E28" s="25">
        <v>3500</v>
      </c>
      <c r="F28" s="25">
        <f t="shared" si="0"/>
        <v>42000</v>
      </c>
      <c r="G28" s="25">
        <v>3400</v>
      </c>
      <c r="H28" s="25">
        <f t="shared" si="1"/>
        <v>40800</v>
      </c>
      <c r="I28" s="38">
        <v>3500</v>
      </c>
      <c r="J28" s="38">
        <f t="shared" si="2"/>
        <v>42000</v>
      </c>
      <c r="K28" s="25">
        <f t="shared" si="3"/>
        <v>3466.6666666666665</v>
      </c>
      <c r="L28" s="25">
        <f t="shared" si="4"/>
        <v>41600</v>
      </c>
      <c r="M28" s="25">
        <f t="shared" si="5"/>
        <v>692.8203230275509</v>
      </c>
      <c r="N28" s="25">
        <f t="shared" si="6"/>
        <v>1.665433468816228</v>
      </c>
      <c r="O28" s="25">
        <f t="shared" si="7"/>
        <v>41600</v>
      </c>
    </row>
    <row r="29" spans="1:15" s="4" customFormat="1" ht="51" customHeight="1" x14ac:dyDescent="0.25">
      <c r="A29" s="33">
        <v>21</v>
      </c>
      <c r="B29" s="35" t="s">
        <v>36</v>
      </c>
      <c r="C29" s="36" t="s">
        <v>39</v>
      </c>
      <c r="D29" s="37">
        <v>3</v>
      </c>
      <c r="E29" s="38">
        <v>10500</v>
      </c>
      <c r="F29" s="38">
        <f t="shared" si="0"/>
        <v>31500</v>
      </c>
      <c r="G29" s="38">
        <v>15000</v>
      </c>
      <c r="H29" s="38">
        <f t="shared" si="1"/>
        <v>45000</v>
      </c>
      <c r="I29" s="38">
        <v>10500</v>
      </c>
      <c r="J29" s="38">
        <f t="shared" si="2"/>
        <v>31500</v>
      </c>
      <c r="K29" s="25">
        <f t="shared" si="3"/>
        <v>12000</v>
      </c>
      <c r="L29" s="25">
        <f t="shared" si="4"/>
        <v>36000</v>
      </c>
      <c r="M29" s="25">
        <f t="shared" si="5"/>
        <v>7794.2286340599476</v>
      </c>
      <c r="N29" s="25">
        <f t="shared" si="6"/>
        <v>21.650635094610966</v>
      </c>
      <c r="O29" s="25">
        <f t="shared" si="7"/>
        <v>36000</v>
      </c>
    </row>
    <row r="30" spans="1:15" s="4" customFormat="1" ht="51" customHeight="1" x14ac:dyDescent="0.25">
      <c r="A30" s="33">
        <v>22</v>
      </c>
      <c r="B30" s="35" t="s">
        <v>37</v>
      </c>
      <c r="C30" s="36" t="s">
        <v>39</v>
      </c>
      <c r="D30" s="36">
        <v>32</v>
      </c>
      <c r="E30" s="38">
        <v>1460</v>
      </c>
      <c r="F30" s="38">
        <f t="shared" si="0"/>
        <v>46720</v>
      </c>
      <c r="G30" s="38">
        <v>1400</v>
      </c>
      <c r="H30" s="38">
        <f t="shared" si="1"/>
        <v>44800</v>
      </c>
      <c r="I30" s="38">
        <v>1460</v>
      </c>
      <c r="J30" s="38">
        <f t="shared" si="2"/>
        <v>46720</v>
      </c>
      <c r="K30" s="25">
        <f t="shared" si="3"/>
        <v>1440</v>
      </c>
      <c r="L30" s="25">
        <f t="shared" si="4"/>
        <v>46080</v>
      </c>
      <c r="M30" s="25">
        <f t="shared" si="5"/>
        <v>1108.5125168440816</v>
      </c>
      <c r="N30" s="25">
        <f t="shared" si="6"/>
        <v>2.4056261216234409</v>
      </c>
      <c r="O30" s="25">
        <f t="shared" si="7"/>
        <v>46080</v>
      </c>
    </row>
    <row r="31" spans="1:15" s="4" customFormat="1" ht="51" customHeight="1" x14ac:dyDescent="0.25">
      <c r="A31" s="33">
        <v>23</v>
      </c>
      <c r="B31" s="35" t="s">
        <v>38</v>
      </c>
      <c r="C31" s="36" t="s">
        <v>39</v>
      </c>
      <c r="D31" s="37">
        <v>2</v>
      </c>
      <c r="E31" s="38">
        <v>20000</v>
      </c>
      <c r="F31" s="38">
        <f t="shared" si="0"/>
        <v>40000</v>
      </c>
      <c r="G31" s="38">
        <v>22000</v>
      </c>
      <c r="H31" s="38">
        <f t="shared" si="1"/>
        <v>44000</v>
      </c>
      <c r="I31" s="38">
        <v>15000</v>
      </c>
      <c r="J31" s="38">
        <f>D31*I31</f>
        <v>30000</v>
      </c>
      <c r="K31" s="25">
        <f>(E31+G31+I31)/3</f>
        <v>19000</v>
      </c>
      <c r="L31" s="25">
        <f t="shared" si="4"/>
        <v>38000</v>
      </c>
      <c r="M31" s="25">
        <f>STDEV(F31,H31,J31)</f>
        <v>7211.1025509279789</v>
      </c>
      <c r="N31" s="25">
        <f t="shared" si="6"/>
        <v>18.976585660336788</v>
      </c>
      <c r="O31" s="25">
        <f t="shared" si="7"/>
        <v>38000</v>
      </c>
    </row>
    <row r="32" spans="1:15" ht="15.75" x14ac:dyDescent="0.25">
      <c r="A32" s="19"/>
      <c r="B32" s="26" t="s">
        <v>9</v>
      </c>
      <c r="C32" s="20"/>
      <c r="D32" s="27">
        <f>SUM(D9:D31)</f>
        <v>132</v>
      </c>
      <c r="E32" s="21"/>
      <c r="F32" s="24">
        <f>SUM(F9:F31)</f>
        <v>798778</v>
      </c>
      <c r="G32" s="21"/>
      <c r="H32" s="24">
        <f>SUM(H9:H31)</f>
        <v>785778</v>
      </c>
      <c r="I32" s="24"/>
      <c r="J32" s="24">
        <f>SUM(J9:J31)</f>
        <v>772778</v>
      </c>
      <c r="K32" s="24"/>
      <c r="L32" s="24">
        <f>SUM(L9:L31)</f>
        <v>785778</v>
      </c>
      <c r="M32" s="25">
        <f>STDEV(F32,H32,J32)</f>
        <v>13000</v>
      </c>
      <c r="N32" s="24">
        <f>SUM(M32)/L32*100</f>
        <v>1.6544112968293845</v>
      </c>
      <c r="O32" s="24">
        <f>(F32+H32+J32)/3</f>
        <v>785778</v>
      </c>
    </row>
    <row r="33" spans="2:15" ht="15.75" x14ac:dyDescent="0.25">
      <c r="B33" s="14"/>
      <c r="C33" s="15"/>
      <c r="D33" s="15"/>
      <c r="E33" s="16"/>
      <c r="F33" s="17"/>
      <c r="G33" s="16"/>
      <c r="H33" s="17"/>
      <c r="I33" s="16"/>
      <c r="J33" s="18"/>
    </row>
    <row r="34" spans="2:15" ht="15.75" x14ac:dyDescent="0.25">
      <c r="B34" s="40"/>
      <c r="C34" s="54"/>
      <c r="D34" s="54"/>
      <c r="E34" s="54"/>
      <c r="F34" s="54"/>
      <c r="G34" s="54"/>
      <c r="H34" s="54"/>
      <c r="I34" s="54"/>
      <c r="J34" s="54"/>
    </row>
    <row r="35" spans="2:15" ht="15.75" x14ac:dyDescent="0.25">
      <c r="B35" s="12"/>
      <c r="C35" s="13"/>
      <c r="D35" s="13"/>
      <c r="E35" s="9"/>
      <c r="F35" s="11"/>
      <c r="G35" s="9"/>
      <c r="H35" s="11"/>
      <c r="I35" s="9"/>
      <c r="J35" s="11"/>
    </row>
    <row r="36" spans="2:15" ht="15.75" x14ac:dyDescent="0.25">
      <c r="B36" s="55"/>
      <c r="C36" s="56"/>
      <c r="D36" s="56"/>
      <c r="E36" s="56"/>
      <c r="F36" s="56"/>
      <c r="G36" s="56"/>
      <c r="H36" s="56"/>
      <c r="I36" s="56"/>
      <c r="J36" s="56"/>
      <c r="L36" s="32"/>
    </row>
    <row r="37" spans="2:15" ht="15.75" customHeight="1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2:15" ht="15.75" x14ac:dyDescent="0.25">
      <c r="B38" s="28" t="s">
        <v>15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2:15" ht="15.75" customHeight="1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5" ht="15.6" customHeight="1" x14ac:dyDescent="0.25">
      <c r="B40" s="39" t="s">
        <v>16</v>
      </c>
      <c r="C40" s="39"/>
      <c r="D40" s="39"/>
      <c r="E40" s="39"/>
      <c r="F40" s="39"/>
      <c r="G40" s="39"/>
      <c r="H40" s="39"/>
      <c r="I40" s="39"/>
      <c r="J40" s="29"/>
      <c r="K40" s="29"/>
      <c r="L40" s="29"/>
      <c r="M40" s="29"/>
      <c r="N40" s="29"/>
      <c r="O40" s="29"/>
    </row>
    <row r="41" spans="2:15" ht="45" customHeight="1" x14ac:dyDescent="0.25">
      <c r="B41" s="39" t="s">
        <v>44</v>
      </c>
      <c r="C41" s="39"/>
      <c r="D41" s="39"/>
      <c r="E41" s="39"/>
      <c r="F41" s="39"/>
      <c r="G41" s="39"/>
      <c r="H41" s="39"/>
      <c r="I41" s="39"/>
    </row>
    <row r="45" spans="2:15" x14ac:dyDescent="0.25">
      <c r="K45" s="32"/>
      <c r="L45" s="32"/>
    </row>
  </sheetData>
  <mergeCells count="24">
    <mergeCell ref="A1:J1"/>
    <mergeCell ref="A4:A7"/>
    <mergeCell ref="B4:B7"/>
    <mergeCell ref="C4:C7"/>
    <mergeCell ref="E5:F5"/>
    <mergeCell ref="E6:F6"/>
    <mergeCell ref="E4:J4"/>
    <mergeCell ref="G5:H5"/>
    <mergeCell ref="G6:H6"/>
    <mergeCell ref="B2:O2"/>
    <mergeCell ref="B3:O3"/>
    <mergeCell ref="B40:I40"/>
    <mergeCell ref="B41:I41"/>
    <mergeCell ref="B37:O37"/>
    <mergeCell ref="D4:D7"/>
    <mergeCell ref="I5:J5"/>
    <mergeCell ref="M4:M7"/>
    <mergeCell ref="N4:N7"/>
    <mergeCell ref="I6:J6"/>
    <mergeCell ref="K4:K7"/>
    <mergeCell ref="L4:L7"/>
    <mergeCell ref="B34:J34"/>
    <mergeCell ref="B36:J36"/>
    <mergeCell ref="O4:O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2022-04-21T13:19:00Z</cp:lastPrinted>
  <dcterms:created xsi:type="dcterms:W3CDTF">2016-05-23T09:46:23Z</dcterms:created>
  <dcterms:modified xsi:type="dcterms:W3CDTF">2022-04-27T07:13:07Z</dcterms:modified>
</cp:coreProperties>
</file>