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19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7" i="1"/>
  <c r="C11" s="1"/>
  <c r="C13" s="1"/>
  <c r="C21" l="1"/>
  <c r="C16"/>
</calcChain>
</file>

<file path=xl/sharedStrings.xml><?xml version="1.0" encoding="utf-8"?>
<sst xmlns="http://schemas.openxmlformats.org/spreadsheetml/2006/main" count="18" uniqueCount="18">
  <si>
    <t>Определение НМЦК методом сопоставимых рыночных цен (анализа рынка)</t>
  </si>
  <si>
    <t>Цена, руб</t>
  </si>
  <si>
    <t>Источник №1</t>
  </si>
  <si>
    <t>Источник №2</t>
  </si>
  <si>
    <t>Источник №3</t>
  </si>
  <si>
    <t>Средняя арифметическая величина цены источников №1-№3</t>
  </si>
  <si>
    <t>Количество значений (источников)</t>
  </si>
  <si>
    <t>Среднее квадратичное отклонение σ=</t>
  </si>
  <si>
    <t>Среднее квадратичное отклонение вычисляется для того, чтобы подсчитать коэффициент вариации цены.</t>
  </si>
  <si>
    <t>Коэффициент вариации цены V=</t>
  </si>
  <si>
    <t>Коэффициент вариации цены вычисляется для того, чтобы установить, - насколько однородны (не сильно различаются)  цены из источников №1-№3.  Если коэффициент вариации меньше 33%, то цены - однородные. Если больше 33%, то такие цены не могут быть использованы для подсчета НМЦК и надо искать другие источники.</t>
  </si>
  <si>
    <t>Совокупность значений цены из источников №1-№3:</t>
  </si>
  <si>
    <t xml:space="preserve">ОДНОРОДНЫЕ </t>
  </si>
  <si>
    <t>НЕОДНОРОДНЫЕ</t>
  </si>
  <si>
    <t>НМЦК рын.=</t>
  </si>
  <si>
    <t>Метод сопоставимых рыночных цен (анализа рынка) заключается в установлении НМЦК на основании информации о рыночных ценах идентичных товаров, работ, услуг, планируемых к закупкам, или при их отсутствии однородных товаров, работ, услуг.</t>
  </si>
  <si>
    <t>Колчество закупок</t>
  </si>
  <si>
    <t>Подготовил                                             Е.В. Побережная</t>
  </si>
</sst>
</file>

<file path=xl/styles.xml><?xml version="1.0" encoding="utf-8"?>
<styleSheet xmlns="http://schemas.openxmlformats.org/spreadsheetml/2006/main">
  <numFmts count="2">
    <numFmt numFmtId="164" formatCode="_-* #,##0.00_р_._-;\-* #,##0.00_р_._-;_-* \-??_р_._-;_-@_-"/>
    <numFmt numFmtId="165" formatCode="_-* #,##0.00&quot;р.&quot;_-;\-* #,##0.00&quot;р.&quot;_-;_-* \-??&quot;р.&quot;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i/>
      <sz val="14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8"/>
      <name val="Calibri"/>
      <family val="2"/>
      <charset val="204"/>
    </font>
    <font>
      <b/>
      <i/>
      <sz val="14"/>
      <color indexed="8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9"/>
        <bgColor indexed="2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7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vertical="top"/>
    </xf>
    <xf numFmtId="0" fontId="3" fillId="0" borderId="0" xfId="1" applyFont="1" applyFill="1" applyBorder="1"/>
    <xf numFmtId="0" fontId="1" fillId="0" borderId="0" xfId="1" applyFont="1" applyAlignment="1">
      <alignment vertic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0" fillId="0" borderId="0" xfId="0" applyBorder="1"/>
    <xf numFmtId="0" fontId="3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2" borderId="1" xfId="1" applyFont="1" applyFill="1" applyBorder="1"/>
    <xf numFmtId="0" fontId="4" fillId="3" borderId="1" xfId="1" applyFont="1" applyFill="1" applyBorder="1"/>
    <xf numFmtId="0" fontId="4" fillId="4" borderId="1" xfId="1" applyFont="1" applyFill="1" applyBorder="1"/>
    <xf numFmtId="0" fontId="4" fillId="5" borderId="1" xfId="1" applyFont="1" applyFill="1" applyBorder="1" applyAlignment="1">
      <alignment vertical="center" wrapText="1"/>
    </xf>
    <xf numFmtId="0" fontId="4" fillId="6" borderId="1" xfId="1" applyFont="1" applyFill="1" applyBorder="1"/>
    <xf numFmtId="0" fontId="3" fillId="6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>
      <alignment horizontal="center"/>
    </xf>
    <xf numFmtId="0" fontId="5" fillId="7" borderId="1" xfId="1" applyFont="1" applyFill="1" applyBorder="1" applyAlignment="1">
      <alignment horizontal="right"/>
    </xf>
    <xf numFmtId="2" fontId="5" fillId="7" borderId="1" xfId="1" applyNumberFormat="1" applyFont="1" applyFill="1" applyBorder="1" applyAlignment="1">
      <alignment horizontal="center"/>
    </xf>
    <xf numFmtId="0" fontId="6" fillId="8" borderId="1" xfId="1" applyFont="1" applyFill="1" applyBorder="1" applyAlignment="1">
      <alignment horizontal="right"/>
    </xf>
    <xf numFmtId="10" fontId="7" fillId="8" borderId="1" xfId="1" applyNumberFormat="1" applyFont="1" applyFill="1" applyBorder="1" applyAlignment="1">
      <alignment horizontal="center"/>
    </xf>
    <xf numFmtId="0" fontId="2" fillId="0" borderId="1" xfId="1" applyFont="1" applyFill="1" applyBorder="1"/>
    <xf numFmtId="0" fontId="8" fillId="5" borderId="1" xfId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 applyProtection="1">
      <alignment vertical="center"/>
      <protection locked="0"/>
    </xf>
    <xf numFmtId="164" fontId="3" fillId="3" borderId="1" xfId="1" applyNumberFormat="1" applyFont="1" applyFill="1" applyBorder="1" applyAlignment="1" applyProtection="1">
      <alignment vertical="center"/>
      <protection locked="0"/>
    </xf>
    <xf numFmtId="164" fontId="3" fillId="4" borderId="1" xfId="1" applyNumberFormat="1" applyFont="1" applyFill="1" applyBorder="1" applyAlignment="1" applyProtection="1">
      <alignment vertical="center"/>
      <protection locked="0"/>
    </xf>
    <xf numFmtId="164" fontId="3" fillId="5" borderId="1" xfId="1" applyNumberFormat="1" applyFont="1" applyFill="1" applyBorder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>
      <alignment horizontal="center" vertical="center"/>
    </xf>
    <xf numFmtId="0" fontId="11" fillId="9" borderId="1" xfId="1" applyFont="1" applyFill="1" applyBorder="1"/>
    <xf numFmtId="0" fontId="2" fillId="10" borderId="0" xfId="1" applyFont="1" applyFill="1" applyBorder="1"/>
    <xf numFmtId="0" fontId="6" fillId="11" borderId="0" xfId="1" applyFont="1" applyFill="1" applyBorder="1" applyAlignment="1">
      <alignment horizontal="right"/>
    </xf>
    <xf numFmtId="165" fontId="7" fillId="11" borderId="0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11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3">
    <dxf>
      <font>
        <condense val="0"/>
        <extend val="0"/>
        <color rgb="FFFF0000"/>
      </font>
    </dxf>
    <dxf>
      <font>
        <condense val="0"/>
        <extend val="0"/>
        <color rgb="FF00B050"/>
      </font>
    </dxf>
    <dxf>
      <font>
        <condense val="0"/>
        <extend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BreakPreview" zoomScaleSheetLayoutView="100" workbookViewId="0">
      <selection activeCell="C7" sqref="C7"/>
    </sheetView>
  </sheetViews>
  <sheetFormatPr defaultRowHeight="15"/>
  <cols>
    <col min="1" max="1" width="6.28515625" style="10" customWidth="1"/>
    <col min="2" max="2" width="47.85546875" style="10" customWidth="1"/>
    <col min="3" max="3" width="29.7109375" style="10" customWidth="1"/>
    <col min="4" max="4" width="9.140625" style="10"/>
  </cols>
  <sheetData>
    <row r="1" spans="1:10" ht="15.75">
      <c r="A1" s="38" t="s">
        <v>0</v>
      </c>
      <c r="B1" s="38"/>
      <c r="C1" s="38"/>
      <c r="D1" s="38"/>
      <c r="E1" s="2"/>
    </row>
    <row r="2" spans="1:10" ht="51" customHeight="1">
      <c r="A2" s="37" t="s">
        <v>15</v>
      </c>
      <c r="B2" s="37"/>
      <c r="C2" s="37"/>
      <c r="D2" s="37"/>
      <c r="E2" s="1"/>
      <c r="F2" s="1"/>
      <c r="G2" s="5"/>
      <c r="H2" s="5"/>
      <c r="I2" s="5"/>
      <c r="J2" s="5"/>
    </row>
    <row r="3" spans="1:10" ht="18.75">
      <c r="A3" s="4"/>
      <c r="B3" s="11"/>
      <c r="C3" s="12" t="s">
        <v>1</v>
      </c>
      <c r="D3" s="4"/>
      <c r="E3" s="4"/>
    </row>
    <row r="4" spans="1:10" ht="18.75">
      <c r="A4" s="4"/>
      <c r="B4" s="13" t="s">
        <v>2</v>
      </c>
      <c r="C4" s="26">
        <v>283648.71999999997</v>
      </c>
      <c r="D4" s="4"/>
      <c r="E4" s="4"/>
    </row>
    <row r="5" spans="1:10" ht="18.75">
      <c r="A5" s="4"/>
      <c r="B5" s="14" t="s">
        <v>3</v>
      </c>
      <c r="C5" s="27">
        <v>283648.2</v>
      </c>
      <c r="D5" s="4"/>
      <c r="E5" s="4"/>
    </row>
    <row r="6" spans="1:10" ht="18.75">
      <c r="A6" s="4"/>
      <c r="B6" s="15" t="s">
        <v>4</v>
      </c>
      <c r="C6" s="28">
        <v>263035.32</v>
      </c>
      <c r="D6" s="4"/>
      <c r="E6" s="4"/>
    </row>
    <row r="7" spans="1:10" ht="66.75" customHeight="1">
      <c r="A7" s="4"/>
      <c r="B7" s="16" t="s">
        <v>5</v>
      </c>
      <c r="C7" s="29">
        <f>AVERAGE(C4:C6)</f>
        <v>276777.41333333333</v>
      </c>
      <c r="D7" s="4"/>
      <c r="E7" s="4"/>
    </row>
    <row r="8" spans="1:10" ht="18.75">
      <c r="A8" s="4"/>
      <c r="B8" s="17" t="s">
        <v>6</v>
      </c>
      <c r="C8" s="18">
        <v>3</v>
      </c>
      <c r="D8" s="4"/>
      <c r="E8" s="4"/>
    </row>
    <row r="9" spans="1:10" ht="18.75">
      <c r="A9" s="4"/>
      <c r="B9" s="17" t="s">
        <v>16</v>
      </c>
      <c r="C9" s="18">
        <v>1</v>
      </c>
      <c r="D9" s="4"/>
      <c r="E9" s="4"/>
    </row>
    <row r="10" spans="1:10" ht="18.75">
      <c r="A10" s="6"/>
      <c r="B10" s="11"/>
      <c r="C10" s="19"/>
      <c r="D10" s="4"/>
      <c r="E10" s="4"/>
    </row>
    <row r="11" spans="1:10" ht="18.75">
      <c r="A11" s="7"/>
      <c r="B11" s="20" t="s">
        <v>7</v>
      </c>
      <c r="C11" s="21">
        <f>SQRT((POWER(C4-C7,2)+POWER(C5-C7,2)+POWER(C6-C7,2))/C8-1)</f>
        <v>9717.127334561832</v>
      </c>
      <c r="D11" s="2"/>
      <c r="E11" s="2"/>
    </row>
    <row r="12" spans="1:10" ht="31.5" customHeight="1">
      <c r="A12" s="3"/>
      <c r="B12" s="36" t="s">
        <v>8</v>
      </c>
      <c r="C12" s="36"/>
      <c r="D12" s="3"/>
      <c r="E12" s="3"/>
    </row>
    <row r="13" spans="1:10" ht="21">
      <c r="A13" s="8"/>
      <c r="B13" s="22" t="s">
        <v>9</v>
      </c>
      <c r="C13" s="23">
        <f>C11/C7</f>
        <v>3.5108093603212973E-2</v>
      </c>
      <c r="D13" s="9"/>
      <c r="E13" s="2"/>
    </row>
    <row r="14" spans="1:10" ht="77.25" customHeight="1">
      <c r="A14" s="2"/>
      <c r="B14" s="36" t="s">
        <v>10</v>
      </c>
      <c r="C14" s="36"/>
      <c r="D14" s="2"/>
      <c r="E14" s="2"/>
    </row>
    <row r="15" spans="1:10">
      <c r="A15" s="2"/>
      <c r="B15" s="24"/>
      <c r="C15" s="24"/>
      <c r="D15" s="2"/>
      <c r="E15" s="2"/>
    </row>
    <row r="16" spans="1:10" ht="31.5">
      <c r="A16" s="2"/>
      <c r="B16" s="25" t="s">
        <v>11</v>
      </c>
      <c r="C16" s="30" t="str">
        <f>IF(C13&lt;33%,B19,B20)</f>
        <v xml:space="preserve">ОДНОРОДНЫЕ </v>
      </c>
      <c r="D16" s="2"/>
      <c r="E16" s="2"/>
    </row>
    <row r="17" spans="1:5">
      <c r="A17" s="2"/>
      <c r="B17" s="24"/>
      <c r="C17" s="24"/>
      <c r="D17" s="2"/>
      <c r="E17" s="2"/>
    </row>
    <row r="18" spans="1:5">
      <c r="A18" s="2"/>
      <c r="B18" s="24"/>
      <c r="C18" s="24"/>
      <c r="D18" s="2"/>
      <c r="E18" s="2"/>
    </row>
    <row r="19" spans="1:5">
      <c r="A19" s="2"/>
      <c r="B19" s="32" t="s">
        <v>12</v>
      </c>
      <c r="C19" s="24"/>
      <c r="D19" s="2"/>
      <c r="E19" s="2"/>
    </row>
    <row r="20" spans="1:5">
      <c r="A20" s="2"/>
      <c r="B20" s="32" t="s">
        <v>13</v>
      </c>
      <c r="C20" s="24"/>
      <c r="D20" s="2"/>
      <c r="E20" s="2"/>
    </row>
    <row r="21" spans="1:5" ht="21">
      <c r="A21" s="2"/>
      <c r="B21" s="22" t="s">
        <v>14</v>
      </c>
      <c r="C21" s="31">
        <f>IF(C13&lt;33%,(C9/C8)*SUM(C4:C6),"Некорректна")</f>
        <v>276777.41333333333</v>
      </c>
      <c r="D21" s="2"/>
      <c r="E21" s="2"/>
    </row>
    <row r="22" spans="1:5" ht="21">
      <c r="A22" s="33"/>
      <c r="B22" s="34"/>
      <c r="C22" s="35"/>
      <c r="D22" s="33"/>
      <c r="E22" s="2"/>
    </row>
    <row r="23" spans="1:5" ht="18.75">
      <c r="A23" s="33"/>
      <c r="B23" s="39" t="s">
        <v>17</v>
      </c>
      <c r="C23" s="39"/>
      <c r="D23" s="33"/>
      <c r="E23" s="2"/>
    </row>
  </sheetData>
  <mergeCells count="5">
    <mergeCell ref="B12:C12"/>
    <mergeCell ref="B14:C14"/>
    <mergeCell ref="A2:D2"/>
    <mergeCell ref="A1:D1"/>
    <mergeCell ref="B23:C23"/>
  </mergeCells>
  <phoneticPr fontId="12" type="noConversion"/>
  <conditionalFormatting sqref="C16">
    <cfRule type="cellIs" dxfId="2" priority="1" stopIfTrue="1" operator="equal">
      <formula>"неоднородные"</formula>
    </cfRule>
    <cfRule type="cellIs" dxfId="1" priority="2" stopIfTrue="1" operator="equal">
      <formula>"ОДНОРОДНЫЕ "</formula>
    </cfRule>
  </conditionalFormatting>
  <conditionalFormatting sqref="C21:C22">
    <cfRule type="cellIs" dxfId="0" priority="3" stopIfTrue="1" operator="equal">
      <formula>"Некорректна"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poberejnaya.e</cp:lastModifiedBy>
  <cp:lastPrinted>2019-01-23T12:33:06Z</cp:lastPrinted>
  <dcterms:created xsi:type="dcterms:W3CDTF">2015-03-25T04:30:26Z</dcterms:created>
  <dcterms:modified xsi:type="dcterms:W3CDTF">2020-07-02T11:29:34Z</dcterms:modified>
</cp:coreProperties>
</file>