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ГЕОФИЗИКА СКВАЖИН\"/>
    </mc:Choice>
  </mc:AlternateContent>
  <bookViews>
    <workbookView showHorizontalScroll="0" showVerticalScroll="0" showSheetTabs="0" xWindow="0" yWindow="0" windowWidth="24000" windowHeight="8835"/>
  </bookViews>
  <sheets>
    <sheet name="услуга" sheetId="3" r:id="rId1"/>
  </sheets>
  <definedNames>
    <definedName name="_xlnm._FilterDatabase" localSheetId="0" hidden="1">услуга!$A$12:$M$12</definedName>
    <definedName name="_xlnm.Print_Titles" localSheetId="0">услуга!$9:$12</definedName>
    <definedName name="_xlnm.Print_Area" localSheetId="0">услуга!$A$1:$M$25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D15" i="3"/>
  <c r="C15" i="3"/>
  <c r="K13" i="3" l="1"/>
  <c r="J13" i="3"/>
  <c r="F13" i="3"/>
  <c r="M13" i="3" s="1"/>
  <c r="L13" i="3" l="1"/>
  <c r="J14" i="3"/>
  <c r="K14" i="3" l="1"/>
  <c r="L14" i="3" s="1"/>
  <c r="F14" i="3"/>
  <c r="M14" i="3" s="1"/>
  <c r="M16" i="3" s="1"/>
</calcChain>
</file>

<file path=xl/sharedStrings.xml><?xml version="1.0" encoding="utf-8"?>
<sst xmlns="http://schemas.openxmlformats.org/spreadsheetml/2006/main" count="38" uniqueCount="29">
  <si>
    <t>Номер источника ценовой информации (ИЦИ №i) и цена единицы товара, работы, услуги, представленная i-тым ИЦИ (Цi), руб.</t>
  </si>
  <si>
    <t>n - кол-во значений, используемых в расчете</t>
  </si>
  <si>
    <t>ИЦИ №2</t>
  </si>
  <si>
    <t>ИЦИ №3</t>
  </si>
  <si>
    <t>ИЦИ №1</t>
  </si>
  <si>
    <t>Н(М)ЦД по ппредставленным ИЦИ</t>
  </si>
  <si>
    <t>Х</t>
  </si>
  <si>
    <t>Определение однородности совокупности значений выявленных цен</t>
  </si>
  <si>
    <t>&lt;ц&gt; - средн. арифм. величина цены единицы прод-ции, руб.</t>
  </si>
  <si>
    <t>Среднее квадратичное отклонение</t>
  </si>
  <si>
    <t xml:space="preserve">
V - коэф-нт вариации (не должен превышать 33%)</t>
  </si>
  <si>
    <t>Расчетная начальная (максимальная) цена договора, руб.</t>
  </si>
  <si>
    <t>ИТОГО по ИЦИ:</t>
  </si>
  <si>
    <t>№ 
п/п</t>
  </si>
  <si>
    <t>Наименование товаров, работ, услуг</t>
  </si>
  <si>
    <t xml:space="preserve">Расчет начальной (максимальной) цены договора (цены лота) на закупку товаров, работ, услуг с использованием </t>
  </si>
  <si>
    <t>метода анализа рыночной стоимости закупаемых товаров, работ, услуг</t>
  </si>
  <si>
    <t xml:space="preserve">Стоимость, руб. </t>
  </si>
  <si>
    <t>Единица измерения</t>
  </si>
  <si>
    <t>Количество товара</t>
  </si>
  <si>
    <t>Приложение №1
к Информационной карте</t>
  </si>
  <si>
    <r>
      <t>Способ закупки: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запрос предложений в электронной форме.</t>
    </r>
  </si>
  <si>
    <t>Организация и ликвидацией работ, выполнение ГИС до 100 метров (электрокаротаж, гамма-каротаж, резистометрия, карнометрия, видеокаротаж) Заключение</t>
  </si>
  <si>
    <t>Организация и ликвидацией работ, выполнение ГИС от 100 до 200 метров (электрокаротаж, гамма-каротаж, резистометрия, карнометрия, видеокаротаж) Заключение</t>
  </si>
  <si>
    <t xml:space="preserve">Директор МУП "Водоканал" </t>
  </si>
  <si>
    <t>Предмет закупки: На выполнение комплекса работ ГИС (геофизических исследований скважин) и предоставление заключения по выполненным работам.</t>
  </si>
  <si>
    <t>Начальная (максимальная) цена договора составляет: 862 333,33 рублей (восемьсот шестьдесят две тысячи триста тридцать три рубля 33 коп.)</t>
  </si>
  <si>
    <t>Дата подготовки обоснования Н(М)ЦД: 08 ноября 2021 г.</t>
  </si>
  <si>
    <t>А.В. Шалагин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</si>
</sst>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р_._-;\-* #,##0.00\ _р_._-;_-* &quot;-&quot;??\ _р_._-;_-@_-"/>
    <numFmt numFmtId="165" formatCode="#,##0.00_ ;\-#,##0.00\ "/>
    <numFmt numFmtId="166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left" vertical="top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164" fontId="11" fillId="0" borderId="18" xfId="1" applyFont="1" applyFill="1" applyBorder="1" applyAlignment="1">
      <alignment horizontal="center" vertical="center" wrapText="1"/>
    </xf>
    <xf numFmtId="166" fontId="4" fillId="0" borderId="18" xfId="4" applyNumberFormat="1" applyFont="1" applyFill="1" applyBorder="1" applyAlignment="1">
      <alignment horizontal="center" vertical="center" wrapText="1"/>
    </xf>
    <xf numFmtId="165" fontId="11" fillId="0" borderId="19" xfId="1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0" fillId="0" borderId="0" xfId="0" applyFont="1"/>
    <xf numFmtId="0" fontId="14" fillId="2" borderId="1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15" fillId="0" borderId="0" xfId="0" applyFont="1" applyFill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7" fillId="0" borderId="0" xfId="0" applyFont="1" applyFill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14" fillId="2" borderId="18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Процентный" xfId="4" builtin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246065</xdr:colOff>
      <xdr:row>9</xdr:row>
      <xdr:rowOff>394607</xdr:rowOff>
    </xdr:from>
    <xdr:to>
      <xdr:col>12</xdr:col>
      <xdr:colOff>1268336</xdr:colOff>
      <xdr:row>10</xdr:row>
      <xdr:rowOff>272143</xdr:rowOff>
    </xdr:to>
    <xdr:pic>
      <xdr:nvPicPr>
        <xdr:cNvPr id="2" name="Рисунок 11545" descr="7d4qbwfz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5"/>
        <a:stretch>
          <a:fillRect/>
        </a:stretch>
      </xdr:blipFill>
      <xdr:spPr bwMode="auto">
        <a:xfrm>
          <a:off x="17635994" y="4041321"/>
          <a:ext cx="1022271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183206</xdr:colOff>
      <xdr:row>9</xdr:row>
      <xdr:rowOff>371509</xdr:rowOff>
    </xdr:from>
    <xdr:to>
      <xdr:col>5</xdr:col>
      <xdr:colOff>883844</xdr:colOff>
      <xdr:row>9</xdr:row>
      <xdr:rowOff>762000</xdr:rowOff>
    </xdr:to>
    <xdr:pic>
      <xdr:nvPicPr>
        <xdr:cNvPr id="5" name="Рисунок 11544" descr="l41eo45a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2" t="17999" b="24001"/>
        <a:stretch>
          <a:fillRect/>
        </a:stretch>
      </xdr:blipFill>
      <xdr:spPr bwMode="auto">
        <a:xfrm>
          <a:off x="7326956" y="4208723"/>
          <a:ext cx="700638" cy="39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29634</xdr:colOff>
      <xdr:row>9</xdr:row>
      <xdr:rowOff>520700</xdr:rowOff>
    </xdr:from>
    <xdr:to>
      <xdr:col>10</xdr:col>
      <xdr:colOff>782108</xdr:colOff>
      <xdr:row>9</xdr:row>
      <xdr:rowOff>520700</xdr:rowOff>
    </xdr:to>
    <xdr:pic>
      <xdr:nvPicPr>
        <xdr:cNvPr id="4" name="Рисунок 11546" descr="sssqsznq">
          <a:extLst>
            <a:ext uri="{FF2B5EF4-FFF2-40B4-BE49-F238E27FC236}">
              <a16:creationId xmlns="" xmlns:a16="http://schemas.microsoft.com/office/drawing/2014/main" id="{544E31C5-A11C-4490-96A2-D93CA2DF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6809" y="4016375"/>
          <a:ext cx="7524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204106</xdr:colOff>
      <xdr:row>9</xdr:row>
      <xdr:rowOff>678965</xdr:rowOff>
    </xdr:from>
    <xdr:to>
      <xdr:col>11</xdr:col>
      <xdr:colOff>1344101</xdr:colOff>
      <xdr:row>10</xdr:row>
      <xdr:rowOff>285749</xdr:rowOff>
    </xdr:to>
    <xdr:pic>
      <xdr:nvPicPr>
        <xdr:cNvPr id="6" name="Рисунок 11547" descr="8c4wnzhy">
          <a:extLst>
            <a:ext uri="{FF2B5EF4-FFF2-40B4-BE49-F238E27FC236}">
              <a16:creationId xmlns="" xmlns:a16="http://schemas.microsoft.com/office/drawing/2014/main" id="{112A3EFB-A542-43E6-B61C-CC937B54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70" y="4325679"/>
          <a:ext cx="1139995" cy="518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163286</xdr:colOff>
      <xdr:row>9</xdr:row>
      <xdr:rowOff>517780</xdr:rowOff>
    </xdr:from>
    <xdr:to>
      <xdr:col>10</xdr:col>
      <xdr:colOff>1564821</xdr:colOff>
      <xdr:row>10</xdr:row>
      <xdr:rowOff>299356</xdr:rowOff>
    </xdr:to>
    <xdr:pic>
      <xdr:nvPicPr>
        <xdr:cNvPr id="7" name="Рисунок 2" descr="sssqsznq">
          <a:extLst>
            <a:ext uri="{FF2B5EF4-FFF2-40B4-BE49-F238E27FC236}">
              <a16:creationId xmlns="" xmlns:a16="http://schemas.microsoft.com/office/drawing/2014/main" id="{2A2A3739-E1BD-4FC9-A62C-D5443769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7" y="4164494"/>
          <a:ext cx="1401535" cy="69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8" zoomScale="70" zoomScaleNormal="70" zoomScaleSheetLayoutView="70" zoomScalePageLayoutView="55" workbookViewId="0">
      <selection activeCell="J25" sqref="J25"/>
    </sheetView>
  </sheetViews>
  <sheetFormatPr defaultColWidth="8.85546875" defaultRowHeight="18.75" outlineLevelCol="1" x14ac:dyDescent="0.3"/>
  <cols>
    <col min="1" max="1" width="8.28515625" style="3" customWidth="1"/>
    <col min="2" max="2" width="47.28515625" style="2" customWidth="1"/>
    <col min="3" max="3" width="17.42578125" style="2" customWidth="1" outlineLevel="1"/>
    <col min="4" max="4" width="17.140625" style="2" customWidth="1"/>
    <col min="5" max="5" width="18" style="2" customWidth="1" outlineLevel="1"/>
    <col min="6" max="7" width="17.140625" style="2" customWidth="1"/>
    <col min="8" max="8" width="15.7109375" style="2" customWidth="1"/>
    <col min="9" max="9" width="19.140625" style="2" customWidth="1"/>
    <col min="10" max="10" width="21.7109375" style="2" customWidth="1"/>
    <col min="11" max="11" width="25.42578125" style="2" customWidth="1"/>
    <col min="12" max="12" width="21.85546875" style="2" customWidth="1"/>
    <col min="13" max="13" width="22.28515625" style="2" customWidth="1"/>
    <col min="14" max="14" width="12.42578125" style="2" customWidth="1"/>
    <col min="15" max="15" width="17.28515625" style="31" customWidth="1"/>
    <col min="16" max="16" width="24.5703125" style="2" customWidth="1"/>
    <col min="17" max="16384" width="8.85546875" style="2"/>
  </cols>
  <sheetData>
    <row r="1" spans="1:15" ht="47.25" hidden="1" customHeight="1" x14ac:dyDescent="0.3">
      <c r="B1" s="23"/>
      <c r="C1" s="1"/>
      <c r="D1" s="1"/>
      <c r="E1" s="1"/>
      <c r="F1" s="1"/>
      <c r="G1" s="1"/>
      <c r="H1" s="1"/>
      <c r="I1" s="1"/>
      <c r="J1" s="65" t="s">
        <v>20</v>
      </c>
      <c r="K1" s="65"/>
      <c r="L1" s="65"/>
      <c r="M1" s="66"/>
    </row>
    <row r="2" spans="1:15" ht="11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s="4" customFormat="1" ht="25.5" x14ac:dyDescent="0.3">
      <c r="A3" s="67" t="s">
        <v>15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O3" s="31"/>
    </row>
    <row r="4" spans="1:15" s="4" customFormat="1" ht="25.5" x14ac:dyDescent="0.3">
      <c r="A4" s="67" t="s">
        <v>16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O4" s="31"/>
    </row>
    <row r="5" spans="1:15" s="4" customFormat="1" ht="15.75" customHeight="1" x14ac:dyDescent="0.3">
      <c r="A5" s="17"/>
      <c r="B5" s="17"/>
      <c r="C5" s="17"/>
      <c r="D5" s="17"/>
      <c r="E5" s="17"/>
      <c r="F5" s="17"/>
      <c r="G5" s="32"/>
      <c r="H5" s="18"/>
      <c r="I5" s="17"/>
      <c r="J5" s="17"/>
      <c r="K5" s="17"/>
      <c r="L5" s="17"/>
      <c r="M5" s="17"/>
      <c r="O5" s="31"/>
    </row>
    <row r="6" spans="1:15" s="4" customFormat="1" ht="21" customHeight="1" x14ac:dyDescent="0.3">
      <c r="A6" s="74" t="s">
        <v>21</v>
      </c>
      <c r="B6" s="74"/>
      <c r="C6" s="74"/>
      <c r="D6" s="74"/>
      <c r="E6" s="6"/>
      <c r="F6" s="6"/>
      <c r="G6" s="6"/>
      <c r="H6" s="6"/>
      <c r="I6" s="6"/>
      <c r="J6" s="6"/>
      <c r="K6" s="6"/>
      <c r="L6" s="6"/>
      <c r="M6" s="6"/>
      <c r="O6" s="31"/>
    </row>
    <row r="7" spans="1:15" s="4" customFormat="1" ht="48" customHeight="1" x14ac:dyDescent="0.3">
      <c r="A7" s="68" t="s">
        <v>25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O7" s="31"/>
    </row>
    <row r="8" spans="1:15" ht="32.25" customHeight="1" thickBot="1" x14ac:dyDescent="0.35"/>
    <row r="9" spans="1:15" s="16" customFormat="1" ht="64.150000000000006" customHeight="1" x14ac:dyDescent="0.3">
      <c r="A9" s="49" t="s">
        <v>13</v>
      </c>
      <c r="B9" s="52" t="s">
        <v>14</v>
      </c>
      <c r="C9" s="52" t="s">
        <v>0</v>
      </c>
      <c r="D9" s="55"/>
      <c r="E9" s="55"/>
      <c r="F9" s="55"/>
      <c r="G9" s="71" t="s">
        <v>18</v>
      </c>
      <c r="H9" s="52" t="s">
        <v>19</v>
      </c>
      <c r="I9" s="52" t="s">
        <v>1</v>
      </c>
      <c r="J9" s="60" t="s">
        <v>7</v>
      </c>
      <c r="K9" s="60"/>
      <c r="L9" s="60"/>
      <c r="M9" s="25" t="s">
        <v>5</v>
      </c>
      <c r="O9" s="31"/>
    </row>
    <row r="10" spans="1:15" s="16" customFormat="1" ht="72" customHeight="1" x14ac:dyDescent="0.3">
      <c r="A10" s="50"/>
      <c r="B10" s="53"/>
      <c r="C10" s="24" t="s">
        <v>4</v>
      </c>
      <c r="D10" s="24" t="s">
        <v>2</v>
      </c>
      <c r="E10" s="24" t="s">
        <v>3</v>
      </c>
      <c r="F10" s="47"/>
      <c r="G10" s="72"/>
      <c r="H10" s="53"/>
      <c r="I10" s="53"/>
      <c r="J10" s="61" t="s">
        <v>8</v>
      </c>
      <c r="K10" s="63" t="s">
        <v>9</v>
      </c>
      <c r="L10" s="69" t="s">
        <v>10</v>
      </c>
      <c r="M10" s="57"/>
      <c r="O10" s="31"/>
    </row>
    <row r="11" spans="1:15" s="16" customFormat="1" ht="30" customHeight="1" thickBot="1" x14ac:dyDescent="0.35">
      <c r="A11" s="51"/>
      <c r="B11" s="54"/>
      <c r="C11" s="10" t="s">
        <v>17</v>
      </c>
      <c r="D11" s="10" t="s">
        <v>17</v>
      </c>
      <c r="E11" s="10" t="s">
        <v>17</v>
      </c>
      <c r="F11" s="48"/>
      <c r="G11" s="73"/>
      <c r="H11" s="54"/>
      <c r="I11" s="54"/>
      <c r="J11" s="62"/>
      <c r="K11" s="64"/>
      <c r="L11" s="70"/>
      <c r="M11" s="58"/>
      <c r="O11" s="31"/>
    </row>
    <row r="12" spans="1:15" s="7" customFormat="1" ht="21" customHeight="1" thickBot="1" x14ac:dyDescent="0.35">
      <c r="A12" s="43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39">
        <v>12</v>
      </c>
      <c r="M12" s="39">
        <v>13</v>
      </c>
      <c r="O12" s="8"/>
    </row>
    <row r="13" spans="1:15" s="7" customFormat="1" ht="119.25" customHeight="1" x14ac:dyDescent="0.3">
      <c r="A13" s="41">
        <v>1</v>
      </c>
      <c r="B13" s="41" t="s">
        <v>22</v>
      </c>
      <c r="C13" s="75">
        <v>70000</v>
      </c>
      <c r="D13" s="75">
        <v>47000</v>
      </c>
      <c r="E13" s="75">
        <v>72000</v>
      </c>
      <c r="F13" s="33">
        <f>(C13+D13+E13)</f>
        <v>189000</v>
      </c>
      <c r="G13" s="33">
        <v>1</v>
      </c>
      <c r="H13" s="34">
        <v>1</v>
      </c>
      <c r="I13" s="34">
        <v>3</v>
      </c>
      <c r="J13" s="35">
        <f t="shared" ref="J13:J14" si="0">AVERAGE(C13,D13,E13)</f>
        <v>63000</v>
      </c>
      <c r="K13" s="35">
        <f t="shared" ref="K13:K14" si="1">STDEV(C13,D13,E13)</f>
        <v>13892.443989449805</v>
      </c>
      <c r="L13" s="36">
        <f>K13/J13</f>
        <v>0.22051498395952071</v>
      </c>
      <c r="M13" s="37">
        <f t="shared" ref="M13:M14" si="2">F13*H13/I13</f>
        <v>63000</v>
      </c>
      <c r="O13" s="8"/>
    </row>
    <row r="14" spans="1:15" s="7" customFormat="1" ht="117.75" customHeight="1" x14ac:dyDescent="0.3">
      <c r="A14" s="42">
        <v>2</v>
      </c>
      <c r="B14" s="41" t="s">
        <v>23</v>
      </c>
      <c r="C14" s="75">
        <v>70000</v>
      </c>
      <c r="D14" s="75">
        <v>76000</v>
      </c>
      <c r="E14" s="75">
        <v>72000</v>
      </c>
      <c r="F14" s="33">
        <f>(C14+D14+E14)</f>
        <v>218000</v>
      </c>
      <c r="G14" s="33">
        <v>1</v>
      </c>
      <c r="H14" s="34">
        <v>11</v>
      </c>
      <c r="I14" s="34">
        <v>3</v>
      </c>
      <c r="J14" s="35">
        <f t="shared" si="0"/>
        <v>72666.666666666672</v>
      </c>
      <c r="K14" s="35">
        <f t="shared" si="1"/>
        <v>3055.0504633038936</v>
      </c>
      <c r="L14" s="36">
        <f>K14/J14</f>
        <v>4.2041978852805875E-2</v>
      </c>
      <c r="M14" s="37">
        <f t="shared" si="2"/>
        <v>799333.33333333337</v>
      </c>
      <c r="O14" s="8"/>
    </row>
    <row r="15" spans="1:15" ht="21" customHeight="1" thickBot="1" x14ac:dyDescent="0.35">
      <c r="A15" s="26"/>
      <c r="B15" s="27" t="s">
        <v>12</v>
      </c>
      <c r="C15" s="28">
        <f>SUM(C13:C14)</f>
        <v>140000</v>
      </c>
      <c r="D15" s="28">
        <f>SUM(D13:D14)</f>
        <v>123000</v>
      </c>
      <c r="E15" s="28">
        <f>SUM(E13:E14)</f>
        <v>144000</v>
      </c>
      <c r="F15" s="28" t="s">
        <v>6</v>
      </c>
      <c r="G15" s="28" t="s">
        <v>6</v>
      </c>
      <c r="H15" s="29" t="s">
        <v>6</v>
      </c>
      <c r="I15" s="29" t="s">
        <v>6</v>
      </c>
      <c r="J15" s="29" t="s">
        <v>6</v>
      </c>
      <c r="K15" s="29" t="s">
        <v>6</v>
      </c>
      <c r="L15" s="29" t="s">
        <v>6</v>
      </c>
      <c r="M15" s="30" t="s">
        <v>6</v>
      </c>
    </row>
    <row r="16" spans="1:15" ht="21" customHeight="1" thickBot="1" x14ac:dyDescent="0.35">
      <c r="A16" s="11"/>
      <c r="B16" s="59" t="s">
        <v>11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2">
        <f>SUM(M13:M14)</f>
        <v>862333.33333333337</v>
      </c>
    </row>
    <row r="17" spans="1:15" ht="21" customHeight="1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</row>
    <row r="18" spans="1:15" ht="21" customHeight="1" x14ac:dyDescent="0.3">
      <c r="A18" s="56" t="s">
        <v>26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5" s="4" customFormat="1" ht="20.25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O19" s="31"/>
    </row>
    <row r="20" spans="1:15" ht="0.75" customHeight="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5" x14ac:dyDescent="0.3">
      <c r="A21" s="15"/>
      <c r="B21" s="13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</row>
    <row r="22" spans="1:15" s="8" customFormat="1" x14ac:dyDescent="0.3">
      <c r="A22" s="46" t="s">
        <v>27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5" s="8" customFormat="1" x14ac:dyDescent="0.3">
      <c r="A23" s="3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5" ht="23.25" x14ac:dyDescent="0.35">
      <c r="D24" s="44" t="s">
        <v>24</v>
      </c>
      <c r="E24" s="44"/>
      <c r="F24" s="45"/>
      <c r="G24" s="45"/>
      <c r="H24" s="45"/>
      <c r="I24" s="45"/>
      <c r="J24" s="44" t="s">
        <v>28</v>
      </c>
    </row>
    <row r="28" spans="1:15" x14ac:dyDescent="0.3">
      <c r="C28" s="40"/>
      <c r="D28" s="40"/>
    </row>
    <row r="33" spans="8:8" ht="20.25" x14ac:dyDescent="0.3">
      <c r="H33" s="4"/>
    </row>
  </sheetData>
  <mergeCells count="20">
    <mergeCell ref="J1:M1"/>
    <mergeCell ref="A3:M3"/>
    <mergeCell ref="A4:M4"/>
    <mergeCell ref="A7:M7"/>
    <mergeCell ref="L10:L11"/>
    <mergeCell ref="H9:H11"/>
    <mergeCell ref="G9:G11"/>
    <mergeCell ref="A6:D6"/>
    <mergeCell ref="A22:M22"/>
    <mergeCell ref="F10:F11"/>
    <mergeCell ref="A9:A11"/>
    <mergeCell ref="B9:B11"/>
    <mergeCell ref="C9:F9"/>
    <mergeCell ref="A18:M18"/>
    <mergeCell ref="M10:M11"/>
    <mergeCell ref="I9:I11"/>
    <mergeCell ref="B16:L16"/>
    <mergeCell ref="J9:L9"/>
    <mergeCell ref="J10:J11"/>
    <mergeCell ref="K10:K11"/>
  </mergeCells>
  <printOptions horizontalCentered="1" verticalCentered="1"/>
  <pageMargins left="0.25" right="0.25" top="0.75" bottom="0.75" header="0.3" footer="0.3"/>
  <pageSetup paperSize="9" scale="50" fitToWidth="0" orientation="landscape" r:id="rId1"/>
  <rowBreaks count="1" manualBreakCount="1">
    <brk id="2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услуга</vt:lpstr>
      <vt:lpstr>услуга!Заголовки_для_печати</vt:lpstr>
      <vt:lpstr>услуга!Область_печати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Кулинич Валентина Олеговна</dc:creator>
  <cp:lastModifiedBy>Татьяна</cp:lastModifiedBy>
  <cp:lastPrinted>2021-11-08T12:04:26Z</cp:lastPrinted>
  <dcterms:created xsi:type="dcterms:W3CDTF">2016-08-25T12:47:15Z</dcterms:created>
  <dcterms:modified xsi:type="dcterms:W3CDTF">2021-11-08T12:31:11Z</dcterms:modified>
</cp:coreProperties>
</file>