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80" yWindow="-120" windowWidth="203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J6" i="1"/>
  <c r="H6"/>
  <c r="H7"/>
  <c r="F6"/>
  <c r="K6"/>
  <c r="N6"/>
  <c r="L6"/>
  <c r="M6"/>
  <c r="J7"/>
  <c r="F7"/>
  <c r="N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<sst xmlns="http://schemas.openxmlformats.org/spreadsheetml/2006/main" count="26" uniqueCount="22">
  <si>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</si>
  <si>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</si>
  <si>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</si>
  <si>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</si>
  <si>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</si>
  <si>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</si>
  <si>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</si>
  <si>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</si>
  <si>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</si>
  <si>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</si>
  <si>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</si>
  <si>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</si>
  <si>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</si>
  <si>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</si>
  <si>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</si>
  <si>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4268 от 15.11.2022</t>
  </si>
  <si>
    <t>шт</t>
  </si>
  <si>
    <t>Источник 2
 КП № 1011от 24.11.2022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</si>
  <si>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973 300,00 рублей</t>
    </r>
    <r>
      <rPr>
        <sz val="11"/>
        <rFont val="Times New Roman"/>
        <family val="1"/>
        <charset val="204"/>
      </rPr>
      <t xml:space="preserve"> (Девятьсот семьдесят три тысячи триста рублей 00 копеек).</t>
    </r>
  </si>
  <si>
    <t>Источник 3
 КП № 327 от 23.12.2022</t>
  </si>
  <si>
    <t>Поставка наборов реагентов для определения скрытой крови в образцах кала человека</t>
  </si>
  <si>
    <t>Скрытая кровь в кале ИВД, набор, иммунохроматографический анализ, экспресс-анализ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</si>
</sst>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2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8" fillId="0" borderId="0" xfId="18" applyAlignment="1"/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Гиперссылка" xfId="18" builtinId="8"/>
    <cellStyle name="Обычный" xfId="0" builtinId="0"/>
    <cellStyle name="Обычный 2" xfId="19"/>
    <cellStyle name="Обычный 2 2" xfId="20"/>
    <cellStyle name="Обычный 2 2 2" xfId="21"/>
    <cellStyle name="Обычный 2 3" xfId="22"/>
    <cellStyle name="Обычный 2 3 2" xfId="23"/>
    <cellStyle name="Обычный 2 4" xfId="24"/>
    <cellStyle name="Обычный 2 4 2" xfId="25"/>
    <cellStyle name="Обычный 2 5" xfId="26"/>
    <cellStyle name="Обычный 3" xfId="27"/>
    <cellStyle name="Обычный 4" xfId="28"/>
    <cellStyle name="Обычный 5" xfId="29"/>
    <cellStyle name="Обычный 5 2" xfId="30"/>
    <cellStyle name="Обычный 6" xfId="31"/>
    <cellStyle name="Обычный 7" xfId="32"/>
    <cellStyle name="Пояснение 2" xfId="33"/>
    <cellStyle name="Процентный 2" xfId="34"/>
    <cellStyle name="Процентный 2 2" xfId="35"/>
    <cellStyle name="Процентный 2 2 2" xfId="36"/>
    <cellStyle name="Процентный 2 3" xfId="37"/>
    <cellStyle name="Процентный 2 3 2" xfId="38"/>
    <cellStyle name="Процентный 2 4" xfId="39"/>
    <cellStyle name="Процентный 2 4 2" xfId="40"/>
    <cellStyle name="Процентный 2 5" xfId="41"/>
    <cellStyle name="Процентный 3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8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O12"/>
  <sheetViews>
    <sheetView tabSelected="1" zoomScaleNormal="80" workbookViewId="0">
      <selection activeCell="M20" sqref="M20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22.85546875" style="5" customWidth="1"/>
    <col min="16" max="93" width="8.85546875" style="5" customWidth="1"/>
    <col min="94" max="217" width="8.85546875" style="1" customWidth="1"/>
    <col min="218" max="16384" width="9.140625" style="1"/>
  </cols>
  <sheetData>
    <row r="1" spans="1:93" ht="24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93" ht="30.75" customHeight="1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93" ht="51">
      <c r="A3" s="38" t="s">
        <v>1</v>
      </c>
      <c r="B3" s="39" t="s">
        <v>11</v>
      </c>
      <c r="C3" s="38" t="s">
        <v>7</v>
      </c>
      <c r="D3" s="36" t="s">
        <v>6</v>
      </c>
      <c r="E3" s="31" t="s">
        <v>2</v>
      </c>
      <c r="F3" s="31"/>
      <c r="G3" s="31"/>
      <c r="H3" s="31"/>
      <c r="I3" s="31"/>
      <c r="J3" s="31"/>
      <c r="K3" s="31" t="s">
        <v>3</v>
      </c>
      <c r="L3" s="31"/>
      <c r="M3" s="31"/>
      <c r="N3" s="7" t="s">
        <v>4</v>
      </c>
    </row>
    <row r="4" spans="1:93" ht="45.75" customHeight="1">
      <c r="A4" s="38"/>
      <c r="B4" s="39"/>
      <c r="C4" s="38"/>
      <c r="D4" s="36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1" t="s">
        <v>8</v>
      </c>
      <c r="L4" s="31" t="s">
        <v>5</v>
      </c>
      <c r="M4" s="31" t="s">
        <v>9</v>
      </c>
      <c r="N4" s="32" t="s">
        <v>12</v>
      </c>
    </row>
    <row r="5" spans="1:93" ht="75.75" customHeight="1">
      <c r="A5" s="38"/>
      <c r="B5" s="40"/>
      <c r="C5" s="38"/>
      <c r="D5" s="36"/>
      <c r="E5" s="33" t="s">
        <v>15</v>
      </c>
      <c r="F5" s="33"/>
      <c r="G5" s="33" t="s">
        <v>17</v>
      </c>
      <c r="H5" s="33"/>
      <c r="I5" s="33" t="s">
        <v>19</v>
      </c>
      <c r="J5" s="33"/>
      <c r="K5" s="31"/>
      <c r="L5" s="31"/>
      <c r="M5" s="31"/>
      <c r="N5" s="32"/>
    </row>
    <row r="6" spans="1:93" ht="38.25">
      <c r="A6" s="18">
        <v>1</v>
      </c>
      <c r="B6" s="29" t="s">
        <v>21</v>
      </c>
      <c r="C6" s="17" t="s">
        <v>16</v>
      </c>
      <c r="D6" s="19">
        <v>10000</v>
      </c>
      <c r="E6" s="15">
        <v>90</v>
      </c>
      <c r="F6" s="8">
        <f>D6*E6</f>
        <v>900000</v>
      </c>
      <c r="G6" s="15">
        <v>100</v>
      </c>
      <c r="H6" s="8">
        <f>D6*G6</f>
        <v>1000000</v>
      </c>
      <c r="I6" s="15">
        <v>102</v>
      </c>
      <c r="J6" s="8">
        <f>D6*I6</f>
        <v>1020000</v>
      </c>
      <c r="K6" s="28">
        <f>(E6+G6+I6)/3</f>
        <v>97.333333333333329</v>
      </c>
      <c r="L6" s="6">
        <f>STDEV(E6,G6,I6)</f>
        <v>6.429100507328636</v>
      </c>
      <c r="M6" s="9">
        <f>L6/K6</f>
        <v>6.6052402472554478E-2</v>
      </c>
      <c r="N6" s="10">
        <f>ROUND(K6,2)*D6</f>
        <v>973300</v>
      </c>
      <c r="O6" s="30"/>
    </row>
    <row r="7" spans="1:93">
      <c r="A7" s="11"/>
      <c r="B7" s="20" t="s">
        <v>10</v>
      </c>
      <c r="C7" s="12"/>
      <c r="D7" s="13"/>
      <c r="E7" s="14"/>
      <c r="F7" s="14">
        <f>SUM(F6:F6)</f>
        <v>900000</v>
      </c>
      <c r="G7" s="14"/>
      <c r="H7" s="14">
        <f>SUM(H6:H6)</f>
        <v>1000000</v>
      </c>
      <c r="I7" s="14"/>
      <c r="J7" s="14">
        <f>SUM(J6:J6)</f>
        <v>1020000</v>
      </c>
      <c r="K7" s="14"/>
      <c r="L7" s="14"/>
      <c r="M7" s="14"/>
      <c r="N7" s="14">
        <f>SUM(N6:N6)</f>
        <v>973300</v>
      </c>
    </row>
    <row r="11" spans="1:93" s="23" customFormat="1" ht="47.25" customHeight="1">
      <c r="A11" s="21"/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</row>
    <row r="12" spans="1:93" s="23" customFormat="1" ht="15">
      <c r="A12" s="24"/>
      <c r="B12" s="25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2022-12-13T09:44:10Z</cp:lastPrinted>
  <dcterms:created xsi:type="dcterms:W3CDTF">2018-12-14T15:08:00Z</dcterms:created>
  <dcterms:modified xsi:type="dcterms:W3CDTF">2023-01-13T11:18:03Z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