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Поставка пожарных трапов, щитов и стендов 3201395,02р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R7" i="3" l="1"/>
  <c r="O8" i="3" l="1"/>
  <c r="P8" i="3" s="1"/>
  <c r="Q8" i="3" s="1"/>
  <c r="R8" i="3" s="1"/>
  <c r="M8" i="3"/>
  <c r="L8" i="3"/>
  <c r="N8" i="3" l="1"/>
  <c r="L7" i="3" l="1"/>
  <c r="M7" i="3"/>
  <c r="O7" i="3"/>
  <c r="P7" i="3" s="1"/>
  <c r="R9" i="3" s="1"/>
  <c r="N7" i="3" l="1"/>
</calcChain>
</file>

<file path=xl/sharedStrings.xml><?xml version="1.0" encoding="utf-8"?>
<sst xmlns="http://schemas.openxmlformats.org/spreadsheetml/2006/main" count="31" uniqueCount="30">
  <si>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</si>
  <si>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</si>
  <si>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</si>
  <si>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</si>
  <si>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</si>
  <si>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</si>
  <si>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</si>
  <si>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</si>
  <si>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</si>
  <si>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</si>
  <si>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</si>
  <si>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</si>
  <si>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</si>
  <si>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</si>
  <si>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</si>
  <si>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</si>
  <si>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</si>
  <si>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</si>
  <si>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</si>
  <si>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</si>
  <si>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</si>
  <si>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</si>
  <si>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</si>
  <si>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</si>
  <si>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</si>
  <si>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>шт</t>
  </si>
  <si>
    <t>Трап спасательный пожарный</t>
  </si>
  <si>
    <t>Щит пожарный</t>
  </si>
  <si>
    <t>Начальная (максимальная) цена договора составляет 3 201 395(три миллиона двести одна тысяча триста девяносто пять) рублей 02 копейки</t>
  </si>
  <si>
    <t xml:space="preserve">к техническому заданию  на закупку пожарных трапов и щитов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</si>
</sst>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distributed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7" fontId="1" fillId="0" borderId="0" xfId="0" applyNumberFormat="1" applyFont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horizontal="left" vertical="top"/>
    </xf>
    <xf numFmtId="0" fontId="12" fillId="0" borderId="0" xfId="2" applyFont="1"/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165" fontId="14" fillId="0" borderId="2" xfId="1" applyNumberFormat="1" applyFont="1" applyBorder="1" applyAlignment="1">
      <alignment horizontal="center" vertical="distributed" wrapText="1"/>
    </xf>
    <xf numFmtId="166" fontId="14" fillId="0" borderId="2" xfId="1" applyNumberFormat="1" applyFont="1" applyBorder="1" applyAlignment="1">
      <alignment horizontal="center" vertical="distributed" wrapText="1"/>
    </xf>
    <xf numFmtId="0" fontId="10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tabSelected="1" zoomScale="70" zoomScaleNormal="70" workbookViewId="0">
      <selection activeCell="E4" sqref="E4:O4"/>
    </sheetView>
  </sheetViews>
  <sheetFormatPr defaultRowHeight="12.75" x14ac:dyDescent="0.2"/>
  <cols>
    <col min="1" max="1" width="5.85546875" style="1" customWidth="1"/>
    <col min="2" max="2" width="49.7109375" style="1" customWidth="1"/>
    <col min="3" max="3" width="7.85546875" style="1" customWidth="1"/>
    <col min="4" max="4" width="6.710937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7"/>
      <c r="Q1" s="28"/>
      <c r="R1" s="28"/>
    </row>
    <row r="3" spans="1:21" ht="27" customHeight="1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1" ht="46.5" customHeight="1" x14ac:dyDescent="0.2">
      <c r="A4" s="9"/>
      <c r="B4" s="9"/>
      <c r="C4" s="2"/>
      <c r="D4" s="2"/>
      <c r="E4" s="30" t="s">
        <v>29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9"/>
      <c r="Q4" s="9"/>
      <c r="R4" s="9"/>
    </row>
    <row r="5" spans="1:21" ht="39" customHeight="1" x14ac:dyDescent="0.2">
      <c r="A5" s="31" t="s">
        <v>0</v>
      </c>
      <c r="B5" s="31" t="s">
        <v>10</v>
      </c>
      <c r="C5" s="32" t="s">
        <v>1</v>
      </c>
      <c r="D5" s="32" t="s">
        <v>2</v>
      </c>
      <c r="E5" s="34" t="s">
        <v>3</v>
      </c>
      <c r="F5" s="30"/>
      <c r="G5" s="30"/>
      <c r="H5" s="35"/>
      <c r="I5" s="35"/>
      <c r="J5" s="34" t="s">
        <v>11</v>
      </c>
      <c r="K5" s="36"/>
      <c r="L5" s="37" t="s">
        <v>19</v>
      </c>
      <c r="M5" s="37"/>
      <c r="N5" s="37"/>
      <c r="O5" s="38" t="s">
        <v>20</v>
      </c>
      <c r="P5" s="38"/>
      <c r="Q5" s="38"/>
      <c r="R5" s="38"/>
    </row>
    <row r="6" spans="1:21" ht="196.5" customHeight="1" x14ac:dyDescent="0.2">
      <c r="A6" s="31"/>
      <c r="B6" s="32"/>
      <c r="C6" s="33"/>
      <c r="D6" s="33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21</v>
      </c>
      <c r="P6" s="8" t="s">
        <v>8</v>
      </c>
      <c r="Q6" s="8" t="s">
        <v>9</v>
      </c>
      <c r="R6" s="8" t="s">
        <v>22</v>
      </c>
    </row>
    <row r="7" spans="1:21" ht="28.5" customHeight="1" x14ac:dyDescent="0.2">
      <c r="A7" s="10">
        <v>1</v>
      </c>
      <c r="B7" s="14" t="s">
        <v>26</v>
      </c>
      <c r="C7" s="22" t="s">
        <v>25</v>
      </c>
      <c r="D7" s="22">
        <v>6</v>
      </c>
      <c r="E7" s="23">
        <v>485000</v>
      </c>
      <c r="F7" s="24">
        <v>509250</v>
      </c>
      <c r="G7" s="23">
        <v>534712.5</v>
      </c>
      <c r="H7" s="5"/>
      <c r="I7" s="5"/>
      <c r="J7" s="6"/>
      <c r="K7" s="6" t="s">
        <v>7</v>
      </c>
      <c r="L7" s="5">
        <f t="shared" ref="L7" si="0">AVERAGE(E7:G7)</f>
        <v>509654.16666666669</v>
      </c>
      <c r="M7" s="7">
        <f t="shared" ref="M7" si="1">STDEV(E7:G7)</f>
        <v>24858.714308735543</v>
      </c>
      <c r="N7" s="7">
        <f t="shared" ref="N7" si="2">M7/L7*100</f>
        <v>4.8775652068776463</v>
      </c>
      <c r="O7" s="5">
        <f t="shared" ref="O7" si="3">((D7/3)*(SUM(E7:G7)))</f>
        <v>3057925</v>
      </c>
      <c r="P7" s="5">
        <f t="shared" ref="P7" si="4">O7/D7</f>
        <v>509654.16666666669</v>
      </c>
      <c r="Q7" s="5">
        <v>509654.17</v>
      </c>
      <c r="R7" s="5">
        <f>Q7*D7</f>
        <v>3057925.02</v>
      </c>
      <c r="S7" s="16"/>
      <c r="T7" s="17"/>
      <c r="U7" s="16"/>
    </row>
    <row r="8" spans="1:21" ht="28.5" customHeight="1" x14ac:dyDescent="0.2">
      <c r="A8" s="10">
        <v>2</v>
      </c>
      <c r="B8" s="14" t="s">
        <v>27</v>
      </c>
      <c r="C8" s="22" t="s">
        <v>25</v>
      </c>
      <c r="D8" s="22">
        <v>10</v>
      </c>
      <c r="E8" s="23">
        <v>13894</v>
      </c>
      <c r="F8" s="24">
        <v>19357</v>
      </c>
      <c r="G8" s="23">
        <v>9790</v>
      </c>
      <c r="H8" s="5"/>
      <c r="I8" s="5"/>
      <c r="J8" s="6"/>
      <c r="K8" s="6"/>
      <c r="L8" s="5">
        <f t="shared" ref="L8" si="5">AVERAGE(E8:G8)</f>
        <v>14347</v>
      </c>
      <c r="M8" s="7">
        <f t="shared" ref="M8" si="6">STDEV(E8:G8)</f>
        <v>4799.5602923601245</v>
      </c>
      <c r="N8" s="7">
        <f t="shared" ref="N8" si="7">M8/L8*100</f>
        <v>33.453406930787793</v>
      </c>
      <c r="O8" s="5">
        <f t="shared" ref="O8" si="8">((D8/3)*(SUM(E8:G8)))</f>
        <v>143470</v>
      </c>
      <c r="P8" s="5">
        <f t="shared" ref="P8" si="9">O8/D8</f>
        <v>14347</v>
      </c>
      <c r="Q8" s="5">
        <f t="shared" ref="Q8" si="10">ROUNDDOWN(P8,2)</f>
        <v>14347</v>
      </c>
      <c r="R8" s="5">
        <f t="shared" ref="R8" si="11">Q8*D8</f>
        <v>143470</v>
      </c>
      <c r="S8" s="16"/>
      <c r="T8" s="17"/>
      <c r="U8" s="16"/>
    </row>
    <row r="9" spans="1:21" ht="30" customHeight="1" x14ac:dyDescent="0.25">
      <c r="A9" s="13"/>
      <c r="B9" s="11"/>
      <c r="C9" s="12"/>
      <c r="D9" s="12"/>
      <c r="E9" s="5"/>
      <c r="F9" s="5"/>
      <c r="G9" s="5"/>
      <c r="H9" s="5"/>
      <c r="I9" s="5"/>
      <c r="J9" s="6"/>
      <c r="K9" s="6"/>
      <c r="L9" s="5"/>
      <c r="M9" s="7"/>
      <c r="N9" s="7"/>
      <c r="O9" s="5"/>
      <c r="P9" s="5"/>
      <c r="Q9" s="5"/>
      <c r="R9" s="15">
        <f>SUM(R7:R8)</f>
        <v>3201395.02</v>
      </c>
      <c r="S9" s="16"/>
      <c r="T9" s="17"/>
      <c r="U9" s="16"/>
    </row>
    <row r="10" spans="1:21" customFormat="1" ht="15.75" customHeight="1" x14ac:dyDescent="0.25">
      <c r="A10" s="25" t="s">
        <v>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21" customFormat="1" ht="49.5" customHeight="1" x14ac:dyDescent="0.25">
      <c r="A11" s="18"/>
      <c r="B11" s="26" t="s">
        <v>23</v>
      </c>
      <c r="C11" s="26"/>
      <c r="D11" s="26"/>
      <c r="E11" s="26"/>
      <c r="F11" s="19"/>
      <c r="G11" s="19"/>
      <c r="H11" s="19"/>
      <c r="I11" s="19"/>
      <c r="J11" s="20"/>
      <c r="K11" s="20"/>
      <c r="L11" s="21" t="s">
        <v>24</v>
      </c>
    </row>
  </sheetData>
  <mergeCells count="13">
    <mergeCell ref="A10:O10"/>
    <mergeCell ref="B11:E11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2021-04-29T13:52:10Z</cp:lastPrinted>
  <dcterms:created xsi:type="dcterms:W3CDTF">2014-01-15T18:15:09Z</dcterms:created>
  <dcterms:modified xsi:type="dcterms:W3CDTF">2021-05-13T08:55:17Z</dcterms:modified>
</cp:coreProperties>
</file>