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асчет" sheetId="4" r:id="rId1"/>
  </sheets>
  <definedNames>
    <definedName name="_GoBack" localSheetId="0">расчет!#REF!</definedName>
    <definedName name="OLE_LINK11" localSheetId="0">расчет!#REF!</definedName>
    <definedName name="OLE_LINK13" localSheetId="0">расчет!#REF!</definedName>
    <definedName name="OLE_LINK30" localSheetId="0">расчет!#REF!</definedName>
    <definedName name="OLE_LINK32" localSheetId="0">расчет!#REF!</definedName>
    <definedName name="OLE_LINK35" localSheetId="0">расчет!#REF!</definedName>
    <definedName name="OLE_LINK38" localSheetId="0">расчет!#REF!</definedName>
    <definedName name="OLE_LINK41" localSheetId="0">расчет!#REF!</definedName>
    <definedName name="OLE_LINK52" localSheetId="0">расчет!#REF!</definedName>
    <definedName name="OLE_LINK55" localSheetId="0">расчет!#REF!</definedName>
    <definedName name="OLE_LINK57" localSheetId="0">расчет!#REF!</definedName>
    <definedName name="OLE_LINK60" localSheetId="0">расчет!#REF!</definedName>
    <definedName name="OLE_LINK63" localSheetId="0">расчет!#REF!</definedName>
    <definedName name="OLE_LINK66" localSheetId="0">расчет!#REF!</definedName>
    <definedName name="OLE_LINK69" localSheetId="0">расчет!#REF!</definedName>
    <definedName name="OLE_LINK72" localSheetId="0">расчет!#REF!</definedName>
    <definedName name="OLE_LINK79" localSheetId="0">расчет!#REF!</definedName>
    <definedName name="OLE_LINK82" localSheetId="0">расчет!#REF!</definedName>
    <definedName name="OLE_LINK85" localSheetId="0">расчет!#REF!</definedName>
    <definedName name="OLE_LINK87" localSheetId="0">расчет!#REF!</definedName>
    <definedName name="OLE_LINK89" localSheetId="0">расчет!#REF!</definedName>
    <definedName name="_xlnm.Print_Titles" localSheetId="0">расчет!$6:$7</definedName>
  </definedNames>
  <calcPr calcId="125725" fullPrecision="0"/>
</workbook>
</file>

<file path=xl/calcChain.xml><?xml version="1.0" encoding="utf-8"?>
<calcChain xmlns="http://schemas.openxmlformats.org/spreadsheetml/2006/main">
  <c r="R8" i="4"/>
  <c r="L8"/>
  <c r="M8" s="1"/>
  <c r="N8" s="1"/>
  <c r="R9" l="1"/>
  <c r="O8"/>
  <c r="P8" s="1"/>
  <c r="Q8" s="1"/>
</calcChain>
</file>

<file path=xl/sharedStrings.xml><?xml version="1.0" encoding="utf-8"?>
<sst xmlns="http://schemas.openxmlformats.org/spreadsheetml/2006/main" count="29" uniqueCount="27">
  <si>
    <t>№</t>
  </si>
  <si>
    <t>Ед. изм</t>
  </si>
  <si>
    <t>Коммерческие предложения (руб./ед.изм.)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</si>
  <si>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</si>
  <si>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</si>
  <si>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</si>
  <si>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</si>
  <si>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 xml:space="preserve">Коммерческое предложение № 1, </t>
  </si>
  <si>
    <t>Коммерческое предложение                      №2,</t>
  </si>
  <si>
    <t xml:space="preserve">Коммерческое предложение № 3, 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</si>
  <si>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</si>
  <si>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</si>
  <si>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</si>
  <si>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</si>
  <si>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0"/>
        <color indexed="8"/>
        <rFont val="Times New Roman"/>
        <family val="1"/>
        <charset val="204"/>
      </rPr>
      <t xml:space="preserve">  ц</t>
    </r>
    <r>
      <rPr>
        <i/>
        <vertAlign val="subscript"/>
        <sz val="10"/>
        <color indexed="8"/>
        <rFont val="Times New Roman"/>
        <family val="1"/>
        <charset val="204"/>
      </rPr>
      <t xml:space="preserve">i </t>
    </r>
    <r>
      <rPr>
        <i/>
        <sz val="10"/>
        <color indexed="8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>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</si>
  <si>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</si>
  <si>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</si>
  <si>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</si>
  <si>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Итого:</t>
  </si>
  <si>
    <r>
      <t xml:space="preserve">Кол-во </t>
    </r>
    <r>
      <rPr>
        <b/>
        <sz val="10"/>
        <rFont val="Times New Roman"/>
        <family val="1"/>
        <charset val="204"/>
      </rPr>
      <t/>
    </r>
  </si>
  <si>
    <t>Наименование предмета договора</t>
  </si>
  <si>
    <t>Способ определения поставщика (подрядчика):запрос котировок в электронной форме</t>
  </si>
  <si>
    <t>Расчет начальной (максимальной) цены  договора</t>
  </si>
  <si>
    <t>Набор реагентов для выявления РНК вируса SARS-CoV-2 в биологическом материале методом полимеразной цепной реакции (ПЦР) с гибридизационно-флуоресцентной детекцией «SARS-CoV-2-ПЦР»</t>
  </si>
  <si>
    <t>набор</t>
  </si>
  <si>
    <t>Таблица для обоснования начальной (максимальной) цены договора при выборе метода сопоставимых рыночных цен (анализа рынка)</t>
  </si>
  <si>
    <t>поставка наборовреагентов для выявления РНК вируса SARS-CoV-2 в биологическом материале методом полимеразной цепной реакции (ПЦР) с гибридизационно-флуоресцентной детекцией «SARS-CoV-2-ПЦР» в 2021 году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</si>
</sst>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0.0000"/>
  </numFmts>
  <fonts count="2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rgb="FF0000FF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20" fillId="0" borderId="0"/>
    <xf numFmtId="0" fontId="3" fillId="0" borderId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6" fillId="0" borderId="1" xfId="0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 applyProtection="1">
      <alignment vertical="center"/>
      <protection locked="0"/>
    </xf>
    <xf numFmtId="166" fontId="18" fillId="0" borderId="0" xfId="0" applyNumberFormat="1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4" xfId="0" applyFont="1" applyFill="1" applyBorder="1" applyAlignment="1">
      <alignment horizontal="left" vertical="center" textRotation="90" wrapText="1"/>
    </xf>
    <xf numFmtId="0" fontId="6" fillId="0" borderId="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165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16" fillId="0" borderId="0" xfId="0" applyFont="1" applyFill="1" applyAlignment="1"/>
    <xf numFmtId="0" fontId="12" fillId="0" borderId="0" xfId="0" applyFont="1" applyFill="1" applyAlignment="1"/>
    <xf numFmtId="0" fontId="14" fillId="0" borderId="0" xfId="0" applyFont="1" applyFill="1"/>
    <xf numFmtId="0" fontId="18" fillId="0" borderId="0" xfId="0" applyFont="1" applyFill="1" applyAlignment="1" applyProtection="1">
      <alignment horizontal="center" wrapText="1"/>
      <protection locked="0"/>
    </xf>
    <xf numFmtId="4" fontId="18" fillId="0" borderId="0" xfId="0" applyNumberFormat="1" applyFont="1" applyFill="1" applyAlignment="1" applyProtection="1">
      <alignment horizontal="center" wrapText="1"/>
      <protection locked="0"/>
    </xf>
    <xf numFmtId="0" fontId="18" fillId="0" borderId="0" xfId="0" applyFont="1" applyFill="1"/>
    <xf numFmtId="0" fontId="18" fillId="0" borderId="0" xfId="0" applyFont="1" applyFill="1" applyAlignment="1" applyProtection="1">
      <alignment wrapText="1"/>
      <protection locked="0"/>
    </xf>
    <xf numFmtId="0" fontId="18" fillId="0" borderId="0" xfId="0" applyFont="1" applyFill="1" applyAlignment="1" applyProtection="1">
      <alignment horizontal="left" vertical="top" wrapText="1"/>
      <protection locked="0"/>
    </xf>
    <xf numFmtId="4" fontId="2" fillId="0" borderId="0" xfId="0" applyNumberFormat="1" applyFont="1" applyFill="1"/>
    <xf numFmtId="1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18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right"/>
    </xf>
    <xf numFmtId="0" fontId="14" fillId="0" borderId="5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0" fontId="2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7" xfId="3" applyFont="1" applyFill="1" applyBorder="1" applyAlignment="1">
      <alignment horizontal="center" wrapText="1"/>
    </xf>
    <xf numFmtId="0" fontId="0" fillId="0" borderId="8" xfId="0" applyFill="1" applyBorder="1"/>
    <xf numFmtId="0" fontId="5" fillId="0" borderId="8" xfId="3" applyFont="1" applyFill="1" applyBorder="1" applyAlignment="1">
      <alignment horizontal="center" wrapText="1"/>
    </xf>
    <xf numFmtId="0" fontId="0" fillId="0" borderId="9" xfId="0" applyFill="1" applyBorder="1"/>
    <xf numFmtId="0" fontId="2" fillId="0" borderId="8" xfId="0" applyFont="1" applyFill="1" applyBorder="1" applyAlignment="1">
      <alignment wrapText="1"/>
    </xf>
    <xf numFmtId="0" fontId="4" fillId="0" borderId="10" xfId="3" applyFont="1" applyFill="1" applyBorder="1" applyAlignment="1">
      <alignment horizontal="center" vertical="top" wrapText="1"/>
    </xf>
    <xf numFmtId="0" fontId="4" fillId="0" borderId="11" xfId="3" applyFont="1" applyFill="1" applyBorder="1" applyAlignment="1">
      <alignment horizontal="center" vertical="top" wrapText="1"/>
    </xf>
    <xf numFmtId="0" fontId="4" fillId="0" borderId="12" xfId="3" applyFont="1" applyFill="1" applyBorder="1" applyAlignment="1">
      <alignment horizontal="center" vertical="top" wrapText="1"/>
    </xf>
    <xf numFmtId="0" fontId="5" fillId="0" borderId="13" xfId="3" applyFont="1" applyFill="1" applyBorder="1" applyAlignment="1">
      <alignment horizontal="center" vertical="top" wrapText="1"/>
    </xf>
    <xf numFmtId="0" fontId="5" fillId="0" borderId="0" xfId="3" applyFont="1" applyFill="1" applyBorder="1" applyAlignment="1">
      <alignment horizontal="center" vertical="top" wrapText="1"/>
    </xf>
    <xf numFmtId="0" fontId="5" fillId="0" borderId="14" xfId="3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/>
    </xf>
  </cellXfs>
  <cellStyles count="5">
    <cellStyle name="Гиперссылка 2" xfId="1"/>
    <cellStyle name="Обычный" xfId="0" builtinId="0"/>
    <cellStyle name="Обычный 2" xfId="2"/>
    <cellStyle name="Обычный 3" xfId="3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6</xdr:row>
      <xdr:rowOff>1733550</xdr:rowOff>
    </xdr:from>
    <xdr:to>
      <xdr:col>13</xdr:col>
      <xdr:colOff>600075</xdr:colOff>
      <xdr:row>6</xdr:row>
      <xdr:rowOff>2085975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4114800"/>
          <a:ext cx="552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1057275</xdr:rowOff>
    </xdr:from>
    <xdr:to>
      <xdr:col>12</xdr:col>
      <xdr:colOff>723900</xdr:colOff>
      <xdr:row>6</xdr:row>
      <xdr:rowOff>1495425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96150" y="3438525"/>
          <a:ext cx="6762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85725</xdr:colOff>
      <xdr:row>6</xdr:row>
      <xdr:rowOff>1781175</xdr:rowOff>
    </xdr:from>
    <xdr:to>
      <xdr:col>14</xdr:col>
      <xdr:colOff>1466850</xdr:colOff>
      <xdr:row>6</xdr:row>
      <xdr:rowOff>2143125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4162425"/>
          <a:ext cx="1381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"/>
  <sheetViews>
    <sheetView tabSelected="1" zoomScale="85" zoomScaleNormal="85" zoomScalePageLayoutView="96" workbookViewId="0">
      <selection activeCell="B3" sqref="B3:R3"/>
    </sheetView>
  </sheetViews>
  <sheetFormatPr defaultRowHeight="12.75"/>
  <cols>
    <col min="1" max="1" width="3.140625" style="7" customWidth="1"/>
    <col min="2" max="2" width="36.42578125" style="7" customWidth="1"/>
    <col min="3" max="3" width="7.7109375" style="7" customWidth="1"/>
    <col min="4" max="4" width="9.5703125" style="7" customWidth="1"/>
    <col min="5" max="6" width="10.140625" style="7" customWidth="1"/>
    <col min="7" max="7" width="17.140625" style="7" customWidth="1"/>
    <col min="8" max="8" width="11.7109375" style="7" hidden="1" customWidth="1"/>
    <col min="9" max="9" width="9.7109375" style="7" hidden="1" customWidth="1"/>
    <col min="10" max="10" width="13.85546875" style="7" hidden="1" customWidth="1"/>
    <col min="11" max="11" width="24.28515625" style="7" hidden="1" customWidth="1"/>
    <col min="12" max="12" width="14.42578125" style="7" customWidth="1"/>
    <col min="13" max="13" width="12.85546875" style="7" customWidth="1"/>
    <col min="14" max="14" width="11.7109375" style="7" customWidth="1"/>
    <col min="15" max="15" width="22" style="7" customWidth="1"/>
    <col min="16" max="16" width="11.7109375" style="7" customWidth="1"/>
    <col min="17" max="17" width="11" style="7" customWidth="1"/>
    <col min="18" max="18" width="16" style="7" customWidth="1"/>
    <col min="19" max="16384" width="9.140625" style="7"/>
  </cols>
  <sheetData>
    <row r="1" spans="1:19" ht="30.75" customHeight="1">
      <c r="P1" s="49"/>
      <c r="Q1" s="49"/>
      <c r="R1" s="49"/>
    </row>
    <row r="2" spans="1:19" ht="15.75">
      <c r="B2" s="50" t="s">
        <v>22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 spans="1:19" ht="32.25" customHeight="1">
      <c r="B3" s="53" t="s">
        <v>26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</row>
    <row r="4" spans="1:19" ht="33.75" customHeight="1">
      <c r="B4" s="53" t="s">
        <v>21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6"/>
    </row>
    <row r="5" spans="1:19" ht="31.5" customHeight="1">
      <c r="B5" s="45" t="s">
        <v>25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  <c r="Q5" s="47"/>
      <c r="R5" s="48"/>
    </row>
    <row r="6" spans="1:19" ht="43.5" customHeight="1">
      <c r="A6" s="31" t="s">
        <v>0</v>
      </c>
      <c r="B6" s="31" t="s">
        <v>20</v>
      </c>
      <c r="C6" s="38" t="s">
        <v>1</v>
      </c>
      <c r="D6" s="38" t="s">
        <v>19</v>
      </c>
      <c r="E6" s="41" t="s">
        <v>2</v>
      </c>
      <c r="F6" s="42"/>
      <c r="G6" s="43"/>
      <c r="H6" s="31" t="s">
        <v>3</v>
      </c>
      <c r="I6" s="31"/>
      <c r="J6" s="31"/>
      <c r="K6" s="31" t="s">
        <v>4</v>
      </c>
      <c r="L6" s="32" t="s">
        <v>5</v>
      </c>
      <c r="M6" s="33"/>
      <c r="N6" s="33"/>
      <c r="O6" s="44" t="s">
        <v>6</v>
      </c>
      <c r="P6" s="44"/>
      <c r="Q6" s="44"/>
      <c r="R6" s="44"/>
    </row>
    <row r="7" spans="1:19" ht="180.75" customHeight="1">
      <c r="A7" s="38"/>
      <c r="B7" s="38"/>
      <c r="C7" s="39"/>
      <c r="D7" s="40"/>
      <c r="E7" s="8" t="s">
        <v>7</v>
      </c>
      <c r="F7" s="8" t="s">
        <v>8</v>
      </c>
      <c r="G7" s="8" t="s">
        <v>9</v>
      </c>
      <c r="H7" s="1" t="s">
        <v>10</v>
      </c>
      <c r="I7" s="1" t="s">
        <v>10</v>
      </c>
      <c r="J7" s="1" t="s">
        <v>10</v>
      </c>
      <c r="K7" s="31"/>
      <c r="L7" s="9" t="s">
        <v>11</v>
      </c>
      <c r="M7" s="1" t="s">
        <v>12</v>
      </c>
      <c r="N7" s="1" t="s">
        <v>13</v>
      </c>
      <c r="O7" s="10" t="s">
        <v>14</v>
      </c>
      <c r="P7" s="28" t="s">
        <v>15</v>
      </c>
      <c r="Q7" s="28" t="s">
        <v>16</v>
      </c>
      <c r="R7" s="11" t="s">
        <v>17</v>
      </c>
    </row>
    <row r="8" spans="1:19" ht="76.5">
      <c r="A8" s="5">
        <v>1</v>
      </c>
      <c r="B8" s="29" t="s">
        <v>23</v>
      </c>
      <c r="C8" s="27" t="s">
        <v>24</v>
      </c>
      <c r="D8" s="26">
        <v>69</v>
      </c>
      <c r="E8" s="6">
        <v>13500</v>
      </c>
      <c r="F8" s="2">
        <v>13758.67</v>
      </c>
      <c r="G8" s="2">
        <v>13780.33</v>
      </c>
      <c r="H8" s="2"/>
      <c r="I8" s="2"/>
      <c r="J8" s="2"/>
      <c r="K8" s="2"/>
      <c r="L8" s="2">
        <f>(E8+F8+G8)/3</f>
        <v>13679.67</v>
      </c>
      <c r="M8" s="12">
        <f>SQRT(((SUM((POWER(E8-L8,2)),(POWER(F8-L8,2)),(POWER(G8-L8,2)))/(COLUMNS(E8:G8)-1))))</f>
        <v>155.97200000000001</v>
      </c>
      <c r="N8" s="12">
        <f>M8/L8*100</f>
        <v>1.1399999999999999</v>
      </c>
      <c r="O8" s="2">
        <f>D8*L8+0.22</f>
        <v>943897.45</v>
      </c>
      <c r="P8" s="2">
        <f>O8/D8</f>
        <v>13679.67</v>
      </c>
      <c r="Q8" s="2">
        <f>ROUNDDOWN(P8,2)</f>
        <v>13679.67</v>
      </c>
      <c r="R8" s="13">
        <f>L8*D8+0.22</f>
        <v>943897.45</v>
      </c>
    </row>
    <row r="9" spans="1:19" ht="15.75">
      <c r="A9" s="34" t="s">
        <v>18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  <c r="R9" s="14">
        <f>SUM(R8:R8)</f>
        <v>943897.45</v>
      </c>
    </row>
    <row r="10" spans="1:19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9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9" ht="15.75">
      <c r="A12" s="16"/>
      <c r="B12" s="17"/>
      <c r="C12" s="18"/>
      <c r="D12" s="18"/>
      <c r="E12" s="18"/>
      <c r="F12" s="18"/>
      <c r="G12" s="18"/>
      <c r="L12" s="3"/>
      <c r="M12" s="3"/>
      <c r="N12" s="3"/>
      <c r="O12" s="19"/>
      <c r="P12" s="19"/>
      <c r="Q12" s="19"/>
      <c r="R12" s="20"/>
    </row>
    <row r="13" spans="1:19" ht="15.75">
      <c r="A13" s="30"/>
      <c r="B13" s="30"/>
      <c r="C13" s="30"/>
      <c r="D13" s="21"/>
      <c r="E13" s="22"/>
      <c r="F13" s="22"/>
      <c r="G13" s="4"/>
      <c r="H13" s="3"/>
      <c r="I13" s="3"/>
      <c r="J13" s="3"/>
      <c r="K13" s="3"/>
    </row>
    <row r="14" spans="1:19" ht="15.75">
      <c r="A14" s="23"/>
      <c r="B14" s="23"/>
      <c r="C14" s="23"/>
      <c r="D14" s="21"/>
      <c r="E14" s="22"/>
      <c r="F14" s="22"/>
      <c r="G14" s="4"/>
      <c r="H14" s="3"/>
      <c r="I14" s="3"/>
      <c r="J14" s="3"/>
      <c r="K14" s="3"/>
      <c r="R14" s="24"/>
    </row>
    <row r="15" spans="1:19" ht="15.75">
      <c r="A15" s="23"/>
      <c r="B15" s="23"/>
      <c r="C15" s="23"/>
      <c r="D15" s="21"/>
      <c r="E15" s="22"/>
      <c r="F15" s="22"/>
      <c r="G15" s="4"/>
      <c r="H15" s="3"/>
      <c r="I15" s="3"/>
      <c r="J15" s="3"/>
      <c r="K15" s="3"/>
      <c r="S15" s="25"/>
    </row>
  </sheetData>
  <mergeCells count="17">
    <mergeCell ref="B5:R5"/>
    <mergeCell ref="P1:R1"/>
    <mergeCell ref="B2:R2"/>
    <mergeCell ref="B3:R3"/>
    <mergeCell ref="B4:R4"/>
    <mergeCell ref="A13:C13"/>
    <mergeCell ref="H6:J6"/>
    <mergeCell ref="K6:K7"/>
    <mergeCell ref="L6:N6"/>
    <mergeCell ref="A9:Q9"/>
    <mergeCell ref="A10:R10"/>
    <mergeCell ref="A6:A7"/>
    <mergeCell ref="B6:B7"/>
    <mergeCell ref="C6:C7"/>
    <mergeCell ref="D6:D7"/>
    <mergeCell ref="E6:G6"/>
    <mergeCell ref="O6:R6"/>
  </mergeCells>
  <phoneticPr fontId="0" type="noConversion"/>
  <pageMargins left="0.23622047244094491" right="0.19685039370078741" top="0.51181102362204722" bottom="0.35433070866141736" header="0.31496062992125984" footer="0.15748031496062992"/>
  <pageSetup paperSize="9" scale="76" fitToHeight="2" orientation="landscape" r:id="rId1"/>
  <headerFooter>
    <oddFooter>&amp;CСтраница &amp;P &amp;P из &amp;N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2021-02-18T15:22:25Z</cp:lastPrinted>
  <dcterms:created xsi:type="dcterms:W3CDTF">2006-09-28T05:33:49Z</dcterms:created>
  <dcterms:modified xsi:type="dcterms:W3CDTF">2021-12-06T19:30:13Z</dcterms:modified>
</cp:coreProperties>
</file>