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'Лист1'!$A$2:$K$48</definedName>
  </definedNames>
  <calcPr fullCalcOnLoad="1" refMode="R1C1"/>
</workbook>
</file>

<file path=xl/sharedStrings.xml><?xml version="1.0" encoding="utf-8"?>
<sst xmlns="http://schemas.openxmlformats.org/spreadsheetml/2006/main" count="99" uniqueCount="57">
  <si>
    <t>Коэффициент вариации</t>
  </si>
  <si>
    <t>НМЦК</t>
  </si>
  <si>
    <t>Среднее квадратичное отклонение</t>
  </si>
  <si>
    <t>Наименование товара</t>
  </si>
  <si>
    <t>Единица измерения</t>
  </si>
  <si>
    <t>Количество</t>
  </si>
  <si>
    <t>Средне арифметическое</t>
  </si>
  <si>
    <t>Директор ШПТО ГХ______________В.Н. Окорков</t>
  </si>
  <si>
    <t>шт</t>
  </si>
  <si>
    <t>Паронит ПОН-Б 1.0 мм (~1,0х1,5 м)</t>
  </si>
  <si>
    <t>Паронит ПОН-Б 4.0 мм (~1,5х3,0 м)</t>
  </si>
  <si>
    <t>Паронит ПОН-Б 4.0 мм (~1,0х1,7 м)</t>
  </si>
  <si>
    <t>Паронит ПОН-Б 3.0 мм (~1,0х1,5 м)</t>
  </si>
  <si>
    <t>Паронит ПОН-Б 2.0 мм (~1,0х1,7 м)</t>
  </si>
  <si>
    <t>Паронит ПОН-Б 1.5 мм (~1,0х1,5 м)</t>
  </si>
  <si>
    <t>Техпластина 6 мм ТМКЩ-C 2Н (1000х5000 мм,~50,7 кг)</t>
  </si>
  <si>
    <t>Техпластина 5 мм ТМКЩ-C 2Н (1000х5000 мм,~41.4 кг)</t>
  </si>
  <si>
    <t>Техпластина 5 мм ТМКЩ-C 2Ф (720х720 мм, ~4.3кг)</t>
  </si>
  <si>
    <t>Техпластина 4 мм ТМКЩ-C 2Н (1000х5000 мм,~33.3 кг)</t>
  </si>
  <si>
    <t>Техпластина 4 мм ТМКЩ-C 2Ф (720х720 мм, ~3.4кг)</t>
  </si>
  <si>
    <t>Техпластина 3 мм ТМКЩ-C 2Н (1000х5000 мм,~26.1 кг)</t>
  </si>
  <si>
    <t>Техпластина 3 мм ТМКЩ-C 2Ф (720х720 мм, ~2.8кг)</t>
  </si>
  <si>
    <t>Техпластина 2 мм ТМКЩ-C 2Н (1000х5000 мм,~16,9 кг)</t>
  </si>
  <si>
    <t>Набивка АФТ 8х8 мм</t>
  </si>
  <si>
    <t>Набивка АФТ 6х6 мм</t>
  </si>
  <si>
    <t>Набивка АФТ 4х4 мм</t>
  </si>
  <si>
    <t>Набивка АПР-31 4х4 мм</t>
  </si>
  <si>
    <t>Набивка АП-31 12х12 мм</t>
  </si>
  <si>
    <t>Набивка АП-31 10х10 мм</t>
  </si>
  <si>
    <t>Набивка АП-31 8х8 мм</t>
  </si>
  <si>
    <t>Набивка АП-31 6х6 мм</t>
  </si>
  <si>
    <t>Набивка АП-31 5х5 мм</t>
  </si>
  <si>
    <t>Набивка АП-31 4х4 мм</t>
  </si>
  <si>
    <t>Набивка АГИ 12х12 мм</t>
  </si>
  <si>
    <t>Набивка АГИ 10х10 мм</t>
  </si>
  <si>
    <t>Набивка АГИ 8х8 мм</t>
  </si>
  <si>
    <t>Набивка АГИ 6х6 мм</t>
  </si>
  <si>
    <t>Набивка АГИ 5х5 мм</t>
  </si>
  <si>
    <t>Набивка АГИ 4х4 мм</t>
  </si>
  <si>
    <t>Шнур асбестовый ШАОН Ф 40 мм</t>
  </si>
  <si>
    <t>Шнур асбестовый ШАОН Ф 50 мм</t>
  </si>
  <si>
    <t>Шнур асбестовый ШАОН Ф 12 мм</t>
  </si>
  <si>
    <t>Шнур асбестовый ШАОН Ф 10 мм</t>
  </si>
  <si>
    <t>Фторопласт листовой 5 ±1.0 мм (1000х1000 мм)</t>
  </si>
  <si>
    <t>Фторопласт листовой 4 ±1.0 мм (1000х1000 мм)</t>
  </si>
  <si>
    <t>Фторопласт листовой 3 ±1.0 мм (1000х1000 мм)</t>
  </si>
  <si>
    <t>Фторопласт листовой 2 ±0.5 мм (1000х1000 мм)</t>
  </si>
  <si>
    <t>Картон асбестовый КАОН-1 5 мм БФАИ</t>
  </si>
  <si>
    <t>Полотно асбестовое (15.х2.0 м.)</t>
  </si>
  <si>
    <t>Прокладка парон. ДУ 80</t>
  </si>
  <si>
    <t>Прокладка парон. ДУ 50</t>
  </si>
  <si>
    <t>Торцевое уплотнение MG12/32-Z</t>
  </si>
  <si>
    <t>кг</t>
  </si>
  <si>
    <t>рул</t>
  </si>
  <si>
    <t>Поставщик 1, КП №б/н от 016.04.2021г.</t>
  </si>
  <si>
    <t>Поставщик 2, КП №213 от 15.04.2021 г.</t>
  </si>
  <si>
    <t>Поставщик 3, КП №611 от 14.04.2020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</si>
</sst>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\ &quot;₽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A22">
      <selection activeCell="C3" sqref="C3:C42"/>
    </sheetView>
  </sheetViews>
  <sheetFormatPr defaultColWidth="9.00390625" defaultRowHeight="12.75"/>
  <cols>
    <col min="1" max="1" width="3.00390625" style="0" customWidth="1"/>
    <col min="2" max="2" width="37.375" style="24" customWidth="1"/>
    <col min="3" max="3" width="10.125" style="0" customWidth="1"/>
    <col min="4" max="4" width="8.125" style="11" customWidth="1"/>
    <col min="5" max="5" width="14.375" style="0" customWidth="1"/>
    <col min="6" max="6" width="15.125" style="0" customWidth="1"/>
    <col min="7" max="7" width="16.75390625" style="0" customWidth="1"/>
    <col min="8" max="8" width="15.125" style="0" customWidth="1"/>
    <col min="9" max="9" width="12.625" style="0" customWidth="1"/>
    <col min="10" max="10" width="16.625" style="7" customWidth="1"/>
    <col min="11" max="11" width="15.375" style="0" customWidth="1"/>
    <col min="12" max="12" width="12.125" style="0" customWidth="1"/>
  </cols>
  <sheetData>
    <row r="1" spans="2:11" ht="12.75">
      <c r="B1" s="23"/>
      <c r="J1" s="29"/>
      <c r="K1" s="29"/>
    </row>
    <row r="2" spans="1:11" s="22" customFormat="1" ht="38.25">
      <c r="A2" s="25"/>
      <c r="B2" s="21" t="s">
        <v>3</v>
      </c>
      <c r="C2" s="26" t="s">
        <v>4</v>
      </c>
      <c r="D2" s="21" t="s">
        <v>5</v>
      </c>
      <c r="E2" s="21" t="s">
        <v>54</v>
      </c>
      <c r="F2" s="21" t="s">
        <v>55</v>
      </c>
      <c r="G2" s="21" t="s">
        <v>56</v>
      </c>
      <c r="H2" s="21" t="s">
        <v>6</v>
      </c>
      <c r="I2" s="21" t="s">
        <v>2</v>
      </c>
      <c r="J2" s="27" t="s">
        <v>0</v>
      </c>
      <c r="K2" s="21" t="s">
        <v>1</v>
      </c>
    </row>
    <row r="3" spans="1:12" s="1" customFormat="1" ht="19.5" customHeight="1">
      <c r="A3" s="20">
        <v>1</v>
      </c>
      <c r="B3" s="23" t="s">
        <v>9</v>
      </c>
      <c r="C3" s="26">
        <v>261</v>
      </c>
      <c r="D3" s="6" t="s">
        <v>52</v>
      </c>
      <c r="E3" s="13">
        <v>126.44</v>
      </c>
      <c r="F3" s="13">
        <v>126</v>
      </c>
      <c r="G3" s="14">
        <v>130.27</v>
      </c>
      <c r="H3" s="4">
        <f>SUM(E3:G3)/3</f>
        <v>127.57000000000001</v>
      </c>
      <c r="I3" s="4">
        <f>SQRT((POWER(E3-H3,2)+POWER(F3-H3,2)+POWER(G3-H3,2))/2)</f>
        <v>2.3485953248697466</v>
      </c>
      <c r="J3" s="8">
        <f>(I3/H3)*100</f>
        <v>1.8410247902090984</v>
      </c>
      <c r="K3" s="4">
        <f aca="true" t="shared" si="0" ref="K3:K11">(C3/3)*(SUM(E3:G3))</f>
        <v>33295.770000000004</v>
      </c>
      <c r="L3" s="2"/>
    </row>
    <row r="4" spans="1:12" ht="16.5" customHeight="1">
      <c r="A4" s="20">
        <v>2</v>
      </c>
      <c r="B4" s="23" t="s">
        <v>10</v>
      </c>
      <c r="C4" s="26">
        <v>34</v>
      </c>
      <c r="D4" s="6" t="s">
        <v>52</v>
      </c>
      <c r="E4" s="15">
        <v>117.65</v>
      </c>
      <c r="F4" s="15">
        <v>117</v>
      </c>
      <c r="G4" s="15">
        <v>117.65</v>
      </c>
      <c r="H4" s="4">
        <f aca="true" t="shared" si="1" ref="H4:H9">SUM(E4:G4)/3</f>
        <v>117.43333333333334</v>
      </c>
      <c r="I4" s="4">
        <f aca="true" t="shared" si="2" ref="I4:I20">SQRT((POWER(E4-H4,2)+POWER(F4-H4,2)+POWER(G4-H4,2))/2)</f>
        <v>0.37527767497326003</v>
      </c>
      <c r="J4" s="8">
        <f aca="true" t="shared" si="3" ref="J4:J20">(I4/H4)*100</f>
        <v>0.3195665696621573</v>
      </c>
      <c r="K4" s="4">
        <f>(C4/3)*(SUM(E4:G4))</f>
        <v>3992.7333333333336</v>
      </c>
      <c r="L4" s="2"/>
    </row>
    <row r="5" spans="1:12" ht="15.75" customHeight="1">
      <c r="A5" s="20">
        <v>3</v>
      </c>
      <c r="B5" s="23" t="s">
        <v>11</v>
      </c>
      <c r="C5" s="26">
        <v>351</v>
      </c>
      <c r="D5" s="6" t="s">
        <v>52</v>
      </c>
      <c r="E5" s="15">
        <v>113.96</v>
      </c>
      <c r="F5" s="15">
        <v>119</v>
      </c>
      <c r="G5" s="15">
        <v>113.96</v>
      </c>
      <c r="H5" s="4">
        <f t="shared" si="1"/>
        <v>115.63999999999999</v>
      </c>
      <c r="I5" s="4">
        <f t="shared" si="2"/>
        <v>2.9098453567157176</v>
      </c>
      <c r="J5" s="8">
        <f t="shared" si="3"/>
        <v>2.5162965727392925</v>
      </c>
      <c r="K5" s="4">
        <f>(C5/3)*(SUM(E5:G5))</f>
        <v>40589.63999999999</v>
      </c>
      <c r="L5" s="2"/>
    </row>
    <row r="6" spans="1:12" ht="17.25" customHeight="1">
      <c r="A6" s="20">
        <v>4</v>
      </c>
      <c r="B6" s="23" t="s">
        <v>12</v>
      </c>
      <c r="C6" s="26">
        <v>224</v>
      </c>
      <c r="D6" s="6" t="s">
        <v>52</v>
      </c>
      <c r="E6" s="15">
        <v>98.21</v>
      </c>
      <c r="F6" s="15">
        <v>120</v>
      </c>
      <c r="G6" s="15">
        <v>111.61</v>
      </c>
      <c r="H6" s="4">
        <f>SUM(E6:G6)/3</f>
        <v>109.94</v>
      </c>
      <c r="I6" s="4">
        <f t="shared" si="2"/>
        <v>10.990573233457848</v>
      </c>
      <c r="J6" s="8">
        <f t="shared" si="3"/>
        <v>9.996883057538518</v>
      </c>
      <c r="K6" s="4">
        <f t="shared" si="0"/>
        <v>24626.56</v>
      </c>
      <c r="L6" s="2"/>
    </row>
    <row r="7" spans="1:12" ht="14.25" customHeight="1">
      <c r="A7" s="20">
        <v>5</v>
      </c>
      <c r="B7" s="23" t="s">
        <v>13</v>
      </c>
      <c r="C7" s="26">
        <v>84.5</v>
      </c>
      <c r="D7" s="6" t="s">
        <v>52</v>
      </c>
      <c r="E7" s="15">
        <v>118.34</v>
      </c>
      <c r="F7" s="15">
        <v>142</v>
      </c>
      <c r="G7" s="15">
        <v>142.01</v>
      </c>
      <c r="H7" s="4">
        <f t="shared" si="1"/>
        <v>134.11666666666667</v>
      </c>
      <c r="I7" s="4">
        <f t="shared" si="2"/>
        <v>13.662995035252454</v>
      </c>
      <c r="J7" s="8">
        <f t="shared" si="3"/>
        <v>10.187395328882157</v>
      </c>
      <c r="K7" s="4">
        <f>(C7/3)*(SUM(E7:G7))</f>
        <v>11332.858333333334</v>
      </c>
      <c r="L7" s="2"/>
    </row>
    <row r="8" spans="1:12" ht="13.5" customHeight="1">
      <c r="A8" s="20">
        <v>6</v>
      </c>
      <c r="B8" s="23" t="s">
        <v>14</v>
      </c>
      <c r="C8" s="26">
        <v>15</v>
      </c>
      <c r="D8" s="6" t="s">
        <v>52</v>
      </c>
      <c r="E8" s="15">
        <v>133.33</v>
      </c>
      <c r="F8" s="15">
        <v>126</v>
      </c>
      <c r="G8" s="15">
        <v>133.33</v>
      </c>
      <c r="H8" s="4">
        <f t="shared" si="1"/>
        <v>130.88666666666668</v>
      </c>
      <c r="I8" s="4">
        <f t="shared" si="2"/>
        <v>4.231977473159964</v>
      </c>
      <c r="J8" s="8">
        <f t="shared" si="3"/>
        <v>3.2333144245606604</v>
      </c>
      <c r="K8" s="4">
        <f t="shared" si="0"/>
        <v>1963.3000000000004</v>
      </c>
      <c r="L8" s="2"/>
    </row>
    <row r="9" spans="1:12" ht="16.5" customHeight="1">
      <c r="A9" s="20">
        <v>7</v>
      </c>
      <c r="B9" s="23" t="s">
        <v>9</v>
      </c>
      <c r="C9" s="26">
        <v>39</v>
      </c>
      <c r="D9" s="6" t="s">
        <v>52</v>
      </c>
      <c r="E9" s="15">
        <v>128.21</v>
      </c>
      <c r="F9" s="15">
        <v>133</v>
      </c>
      <c r="G9" s="15">
        <v>128.21</v>
      </c>
      <c r="H9" s="4">
        <f t="shared" si="1"/>
        <v>129.8066666666667</v>
      </c>
      <c r="I9" s="4">
        <f t="shared" si="2"/>
        <v>2.765507789418303</v>
      </c>
      <c r="J9" s="8">
        <f t="shared" si="3"/>
        <v>2.1304820934350848</v>
      </c>
      <c r="K9" s="4">
        <f t="shared" si="0"/>
        <v>5062.460000000001</v>
      </c>
      <c r="L9" s="2"/>
    </row>
    <row r="10" spans="1:11" ht="30.75" customHeight="1">
      <c r="A10" s="20">
        <v>8</v>
      </c>
      <c r="B10" s="23" t="s">
        <v>15</v>
      </c>
      <c r="C10" s="26">
        <v>1</v>
      </c>
      <c r="D10" s="6" t="s">
        <v>53</v>
      </c>
      <c r="E10" s="15">
        <v>6200</v>
      </c>
      <c r="F10" s="15">
        <v>6000</v>
      </c>
      <c r="G10" s="15">
        <v>6200</v>
      </c>
      <c r="H10" s="4">
        <f>SUM(E10:G10)/3</f>
        <v>6133.333333333333</v>
      </c>
      <c r="I10" s="4">
        <f t="shared" si="2"/>
        <v>115.47005383792515</v>
      </c>
      <c r="J10" s="8">
        <f t="shared" si="3"/>
        <v>1.882663921270519</v>
      </c>
      <c r="K10" s="4">
        <f t="shared" si="0"/>
        <v>6133.333333333333</v>
      </c>
    </row>
    <row r="11" spans="1:11" ht="30.75" customHeight="1">
      <c r="A11" s="20">
        <v>9</v>
      </c>
      <c r="B11" s="23" t="s">
        <v>16</v>
      </c>
      <c r="C11" s="26">
        <v>7</v>
      </c>
      <c r="D11" s="6" t="s">
        <v>53</v>
      </c>
      <c r="E11" s="15">
        <v>4285.71</v>
      </c>
      <c r="F11" s="15">
        <v>5128</v>
      </c>
      <c r="G11" s="15">
        <v>5142.86</v>
      </c>
      <c r="H11" s="4">
        <f>SUM(E11:G11)/3</f>
        <v>4852.19</v>
      </c>
      <c r="I11" s="4">
        <f t="shared" si="2"/>
        <v>490.64233174482604</v>
      </c>
      <c r="J11" s="8">
        <f t="shared" si="3"/>
        <v>10.111770803386225</v>
      </c>
      <c r="K11" s="4">
        <f t="shared" si="0"/>
        <v>33965.33</v>
      </c>
    </row>
    <row r="12" spans="1:11" ht="32.25" customHeight="1">
      <c r="A12" s="20">
        <v>10</v>
      </c>
      <c r="B12" s="23" t="s">
        <v>17</v>
      </c>
      <c r="C12" s="26">
        <v>17</v>
      </c>
      <c r="D12" s="6" t="s">
        <v>8</v>
      </c>
      <c r="E12" s="15">
        <v>294.12</v>
      </c>
      <c r="F12" s="15">
        <v>382</v>
      </c>
      <c r="G12" s="15">
        <v>411.76</v>
      </c>
      <c r="H12" s="4">
        <f>SUM(E12:G12)/3</f>
        <v>362.6266666666667</v>
      </c>
      <c r="I12" s="4">
        <f t="shared" si="2"/>
        <v>61.16606030580466</v>
      </c>
      <c r="J12" s="8">
        <f>(I12/H12)*100</f>
        <v>16.867502014690402</v>
      </c>
      <c r="K12" s="4">
        <f aca="true" t="shared" si="4" ref="K12:K18">(C12/3)*(SUM(E12:G12))</f>
        <v>6164.653333333335</v>
      </c>
    </row>
    <row r="13" spans="1:11" s="16" customFormat="1" ht="31.5" customHeight="1">
      <c r="A13" s="20">
        <v>11</v>
      </c>
      <c r="B13" s="23" t="s">
        <v>18</v>
      </c>
      <c r="C13" s="26">
        <v>16</v>
      </c>
      <c r="D13" s="6" t="s">
        <v>53</v>
      </c>
      <c r="E13" s="15">
        <v>3125</v>
      </c>
      <c r="F13" s="15">
        <v>3737</v>
      </c>
      <c r="G13" s="15">
        <v>3750</v>
      </c>
      <c r="H13" s="4">
        <f aca="true" t="shared" si="5" ref="H13:H18">SUM(E13:G13)/3</f>
        <v>3537.3333333333335</v>
      </c>
      <c r="I13" s="4">
        <f t="shared" si="2"/>
        <v>357.15029516064146</v>
      </c>
      <c r="J13" s="8">
        <f t="shared" si="3"/>
        <v>10.096597111589938</v>
      </c>
      <c r="K13" s="4">
        <f t="shared" si="4"/>
        <v>56597.33333333333</v>
      </c>
    </row>
    <row r="14" spans="1:11" s="16" customFormat="1" ht="28.5" customHeight="1">
      <c r="A14" s="20">
        <v>12</v>
      </c>
      <c r="B14" s="23" t="s">
        <v>19</v>
      </c>
      <c r="C14" s="26">
        <v>38</v>
      </c>
      <c r="D14" s="6" t="s">
        <v>53</v>
      </c>
      <c r="E14" s="15">
        <v>310.5</v>
      </c>
      <c r="F14" s="15">
        <v>310.5</v>
      </c>
      <c r="G14" s="15">
        <v>310.5</v>
      </c>
      <c r="H14" s="4">
        <f t="shared" si="5"/>
        <v>310.5</v>
      </c>
      <c r="I14" s="4">
        <f t="shared" si="2"/>
        <v>0</v>
      </c>
      <c r="J14" s="8">
        <f t="shared" si="3"/>
        <v>0</v>
      </c>
      <c r="K14" s="4">
        <f t="shared" si="4"/>
        <v>11799</v>
      </c>
    </row>
    <row r="15" spans="1:11" s="16" customFormat="1" ht="30.75" customHeight="1">
      <c r="A15" s="20">
        <v>13</v>
      </c>
      <c r="B15" s="23" t="s">
        <v>20</v>
      </c>
      <c r="C15" s="26">
        <v>20</v>
      </c>
      <c r="D15" s="6" t="s">
        <v>8</v>
      </c>
      <c r="E15" s="15">
        <v>2350</v>
      </c>
      <c r="F15" s="15">
        <v>3240</v>
      </c>
      <c r="G15" s="15">
        <v>3240</v>
      </c>
      <c r="H15" s="4">
        <f t="shared" si="5"/>
        <v>2943.3333333333335</v>
      </c>
      <c r="I15" s="4">
        <f t="shared" si="2"/>
        <v>513.8417395787669</v>
      </c>
      <c r="J15" s="8">
        <f t="shared" si="3"/>
        <v>17.457816746730472</v>
      </c>
      <c r="K15" s="4">
        <f t="shared" si="4"/>
        <v>58866.66666666667</v>
      </c>
    </row>
    <row r="16" spans="1:11" s="16" customFormat="1" ht="25.5">
      <c r="A16" s="20">
        <v>14</v>
      </c>
      <c r="B16" s="23" t="s">
        <v>21</v>
      </c>
      <c r="C16" s="26">
        <v>48</v>
      </c>
      <c r="D16" s="6" t="s">
        <v>8</v>
      </c>
      <c r="E16" s="15">
        <v>208.33</v>
      </c>
      <c r="F16" s="15">
        <v>245</v>
      </c>
      <c r="G16" s="15">
        <v>245</v>
      </c>
      <c r="H16" s="4">
        <f t="shared" si="5"/>
        <v>232.77666666666667</v>
      </c>
      <c r="I16" s="4">
        <f t="shared" si="2"/>
        <v>21.17143437118357</v>
      </c>
      <c r="J16" s="8">
        <f t="shared" si="3"/>
        <v>9.095170351202254</v>
      </c>
      <c r="K16" s="4">
        <f t="shared" si="4"/>
        <v>11173.28</v>
      </c>
    </row>
    <row r="17" spans="1:11" s="16" customFormat="1" ht="25.5">
      <c r="A17" s="20">
        <v>15</v>
      </c>
      <c r="B17" s="23" t="s">
        <v>22</v>
      </c>
      <c r="C17" s="26">
        <v>2</v>
      </c>
      <c r="D17" s="6" t="s">
        <v>53</v>
      </c>
      <c r="E17" s="15">
        <v>2335</v>
      </c>
      <c r="F17" s="15">
        <v>2335</v>
      </c>
      <c r="G17" s="15">
        <v>2335</v>
      </c>
      <c r="H17" s="4">
        <f t="shared" si="5"/>
        <v>2335</v>
      </c>
      <c r="I17" s="4">
        <f t="shared" si="2"/>
        <v>0</v>
      </c>
      <c r="J17" s="8">
        <f t="shared" si="3"/>
        <v>0</v>
      </c>
      <c r="K17" s="4">
        <f t="shared" si="4"/>
        <v>4670</v>
      </c>
    </row>
    <row r="18" spans="1:11" s="16" customFormat="1" ht="15.75">
      <c r="A18" s="20">
        <v>16</v>
      </c>
      <c r="B18" s="23" t="s">
        <v>23</v>
      </c>
      <c r="C18" s="26">
        <v>15</v>
      </c>
      <c r="D18" s="6" t="s">
        <v>52</v>
      </c>
      <c r="E18" s="15">
        <v>800</v>
      </c>
      <c r="F18" s="15">
        <v>986.6</v>
      </c>
      <c r="G18" s="15">
        <v>986.6</v>
      </c>
      <c r="H18" s="4">
        <f t="shared" si="5"/>
        <v>924.4</v>
      </c>
      <c r="I18" s="4">
        <f t="shared" si="2"/>
        <v>107.73356023078419</v>
      </c>
      <c r="J18" s="8">
        <f t="shared" si="3"/>
        <v>11.654431007224598</v>
      </c>
      <c r="K18" s="4">
        <f t="shared" si="4"/>
        <v>13866</v>
      </c>
    </row>
    <row r="19" spans="1:11" ht="15.75">
      <c r="A19" s="20">
        <v>17</v>
      </c>
      <c r="B19" s="23" t="s">
        <v>24</v>
      </c>
      <c r="C19" s="26">
        <v>15</v>
      </c>
      <c r="D19" s="6" t="s">
        <v>52</v>
      </c>
      <c r="E19" s="15">
        <v>800</v>
      </c>
      <c r="F19" s="15">
        <v>986.6</v>
      </c>
      <c r="G19" s="15">
        <v>986.6</v>
      </c>
      <c r="H19" s="4">
        <f aca="true" t="shared" si="6" ref="H19:H46">SUM(E19:G19)/3</f>
        <v>924.4</v>
      </c>
      <c r="I19" s="4">
        <f t="shared" si="2"/>
        <v>107.73356023078419</v>
      </c>
      <c r="J19" s="8">
        <f t="shared" si="3"/>
        <v>11.654431007224598</v>
      </c>
      <c r="K19" s="4">
        <f aca="true" t="shared" si="7" ref="K19:K46">(C19/3)*(SUM(E19:G19))</f>
        <v>13866</v>
      </c>
    </row>
    <row r="20" spans="1:11" ht="17.25" customHeight="1">
      <c r="A20" s="20">
        <v>18</v>
      </c>
      <c r="B20" s="23" t="s">
        <v>25</v>
      </c>
      <c r="C20" s="26">
        <v>15</v>
      </c>
      <c r="D20" s="6" t="s">
        <v>52</v>
      </c>
      <c r="E20" s="15">
        <v>1133.33</v>
      </c>
      <c r="F20" s="15">
        <v>1320</v>
      </c>
      <c r="G20" s="15">
        <v>1320</v>
      </c>
      <c r="H20" s="4">
        <f t="shared" si="6"/>
        <v>1257.7766666666666</v>
      </c>
      <c r="I20" s="4">
        <f t="shared" si="2"/>
        <v>107.77397474962748</v>
      </c>
      <c r="J20" s="8">
        <f t="shared" si="3"/>
        <v>8.568609802187522</v>
      </c>
      <c r="K20" s="4">
        <f t="shared" si="7"/>
        <v>18866.65</v>
      </c>
    </row>
    <row r="21" spans="1:11" ht="15.75">
      <c r="A21" s="20">
        <v>19</v>
      </c>
      <c r="B21" s="23" t="s">
        <v>26</v>
      </c>
      <c r="C21" s="26">
        <v>15</v>
      </c>
      <c r="D21" s="6" t="s">
        <v>52</v>
      </c>
      <c r="E21" s="15">
        <v>800</v>
      </c>
      <c r="F21" s="15">
        <v>800</v>
      </c>
      <c r="G21" s="15">
        <v>800</v>
      </c>
      <c r="H21" s="4">
        <f t="shared" si="6"/>
        <v>800</v>
      </c>
      <c r="I21" s="4">
        <f aca="true" t="shared" si="8" ref="I21:I46">SQRT((POWER(E21-H21,2)+POWER(F21-H21,2)+POWER(G21-H21,2))/2)</f>
        <v>0</v>
      </c>
      <c r="J21" s="8">
        <f aca="true" t="shared" si="9" ref="J21:J46">(I21/H21)*100</f>
        <v>0</v>
      </c>
      <c r="K21" s="4">
        <f t="shared" si="7"/>
        <v>12000</v>
      </c>
    </row>
    <row r="22" spans="1:11" ht="15.75">
      <c r="A22" s="20">
        <v>20</v>
      </c>
      <c r="B22" s="23" t="s">
        <v>27</v>
      </c>
      <c r="C22" s="26">
        <v>60</v>
      </c>
      <c r="D22" s="6" t="s">
        <v>52</v>
      </c>
      <c r="E22" s="15">
        <v>316</v>
      </c>
      <c r="F22" s="15">
        <v>316</v>
      </c>
      <c r="G22" s="15">
        <v>316</v>
      </c>
      <c r="H22" s="4">
        <f t="shared" si="6"/>
        <v>316</v>
      </c>
      <c r="I22" s="4">
        <f t="shared" si="8"/>
        <v>0</v>
      </c>
      <c r="J22" s="8">
        <f t="shared" si="9"/>
        <v>0</v>
      </c>
      <c r="K22" s="4">
        <f t="shared" si="7"/>
        <v>18960</v>
      </c>
    </row>
    <row r="23" spans="1:11" ht="15.75">
      <c r="A23" s="20">
        <v>21</v>
      </c>
      <c r="B23" s="23" t="s">
        <v>28</v>
      </c>
      <c r="C23" s="26">
        <v>105</v>
      </c>
      <c r="D23" s="6" t="s">
        <v>52</v>
      </c>
      <c r="E23" s="15">
        <v>406</v>
      </c>
      <c r="F23" s="15">
        <v>406</v>
      </c>
      <c r="G23" s="15">
        <v>406</v>
      </c>
      <c r="H23" s="4">
        <f t="shared" si="6"/>
        <v>406</v>
      </c>
      <c r="I23" s="4">
        <f t="shared" si="8"/>
        <v>0</v>
      </c>
      <c r="J23" s="8">
        <f t="shared" si="9"/>
        <v>0</v>
      </c>
      <c r="K23" s="4">
        <f t="shared" si="7"/>
        <v>42630</v>
      </c>
    </row>
    <row r="24" spans="1:11" ht="15.75">
      <c r="A24" s="20">
        <v>22</v>
      </c>
      <c r="B24" s="23" t="s">
        <v>29</v>
      </c>
      <c r="C24" s="26">
        <v>75</v>
      </c>
      <c r="D24" s="6" t="s">
        <v>52</v>
      </c>
      <c r="E24" s="15">
        <v>344</v>
      </c>
      <c r="F24" s="15">
        <v>344</v>
      </c>
      <c r="G24" s="15">
        <v>344</v>
      </c>
      <c r="H24" s="4">
        <f t="shared" si="6"/>
        <v>344</v>
      </c>
      <c r="I24" s="4">
        <f t="shared" si="8"/>
        <v>0</v>
      </c>
      <c r="J24" s="8">
        <f t="shared" si="9"/>
        <v>0</v>
      </c>
      <c r="K24" s="4">
        <f t="shared" si="7"/>
        <v>25800</v>
      </c>
    </row>
    <row r="25" spans="1:11" ht="15.75">
      <c r="A25" s="20">
        <v>23</v>
      </c>
      <c r="B25" s="23" t="s">
        <v>30</v>
      </c>
      <c r="C25" s="26">
        <v>60</v>
      </c>
      <c r="D25" s="6" t="s">
        <v>52</v>
      </c>
      <c r="E25" s="15">
        <v>330</v>
      </c>
      <c r="F25" s="15">
        <v>330</v>
      </c>
      <c r="G25" s="15">
        <v>330</v>
      </c>
      <c r="H25" s="4">
        <f t="shared" si="6"/>
        <v>330</v>
      </c>
      <c r="I25" s="4">
        <f t="shared" si="8"/>
        <v>0</v>
      </c>
      <c r="J25" s="8">
        <f t="shared" si="9"/>
        <v>0</v>
      </c>
      <c r="K25" s="4">
        <f t="shared" si="7"/>
        <v>19800</v>
      </c>
    </row>
    <row r="26" spans="1:11" ht="15.75">
      <c r="A26" s="20">
        <v>24</v>
      </c>
      <c r="B26" s="23" t="s">
        <v>31</v>
      </c>
      <c r="C26" s="26">
        <v>15</v>
      </c>
      <c r="D26" s="6" t="s">
        <v>52</v>
      </c>
      <c r="E26" s="15">
        <v>646</v>
      </c>
      <c r="F26" s="15">
        <v>646</v>
      </c>
      <c r="G26" s="15">
        <v>646</v>
      </c>
      <c r="H26" s="4">
        <f t="shared" si="6"/>
        <v>646</v>
      </c>
      <c r="I26" s="4">
        <f t="shared" si="8"/>
        <v>0</v>
      </c>
      <c r="J26" s="8">
        <f t="shared" si="9"/>
        <v>0</v>
      </c>
      <c r="K26" s="4">
        <f t="shared" si="7"/>
        <v>9690</v>
      </c>
    </row>
    <row r="27" spans="1:11" ht="15.75">
      <c r="A27" s="20">
        <v>25</v>
      </c>
      <c r="B27" s="23" t="s">
        <v>32</v>
      </c>
      <c r="C27" s="26">
        <v>15</v>
      </c>
      <c r="D27" s="6" t="s">
        <v>52</v>
      </c>
      <c r="E27" s="15">
        <v>646</v>
      </c>
      <c r="F27" s="15">
        <v>646</v>
      </c>
      <c r="G27" s="15">
        <v>646</v>
      </c>
      <c r="H27" s="4">
        <f t="shared" si="6"/>
        <v>646</v>
      </c>
      <c r="I27" s="4">
        <f t="shared" si="8"/>
        <v>0</v>
      </c>
      <c r="J27" s="8">
        <f t="shared" si="9"/>
        <v>0</v>
      </c>
      <c r="K27" s="4">
        <f t="shared" si="7"/>
        <v>9690</v>
      </c>
    </row>
    <row r="28" spans="1:11" ht="15.75">
      <c r="A28" s="20">
        <v>26</v>
      </c>
      <c r="B28" s="23" t="s">
        <v>33</v>
      </c>
      <c r="C28" s="26">
        <v>30</v>
      </c>
      <c r="D28" s="6" t="s">
        <v>52</v>
      </c>
      <c r="E28" s="15">
        <v>633.33</v>
      </c>
      <c r="F28" s="15">
        <v>563</v>
      </c>
      <c r="G28" s="15">
        <v>633.33</v>
      </c>
      <c r="H28" s="4">
        <f t="shared" si="6"/>
        <v>609.8866666666667</v>
      </c>
      <c r="I28" s="4">
        <f t="shared" si="8"/>
        <v>40.6050444321064</v>
      </c>
      <c r="J28" s="8">
        <f t="shared" si="9"/>
        <v>6.65780162960983</v>
      </c>
      <c r="K28" s="4">
        <f t="shared" si="7"/>
        <v>18296.6</v>
      </c>
    </row>
    <row r="29" spans="1:11" ht="15.75">
      <c r="A29" s="20">
        <v>27</v>
      </c>
      <c r="B29" s="23" t="s">
        <v>34</v>
      </c>
      <c r="C29" s="26">
        <v>45</v>
      </c>
      <c r="D29" s="6" t="s">
        <v>52</v>
      </c>
      <c r="E29" s="15">
        <v>800</v>
      </c>
      <c r="F29" s="15">
        <v>570</v>
      </c>
      <c r="G29" s="15">
        <v>888.89</v>
      </c>
      <c r="H29" s="4">
        <f t="shared" si="6"/>
        <v>752.9633333333333</v>
      </c>
      <c r="I29" s="4">
        <f t="shared" si="8"/>
        <v>164.56622992987758</v>
      </c>
      <c r="J29" s="8">
        <f t="shared" si="9"/>
        <v>21.85580925984146</v>
      </c>
      <c r="K29" s="4">
        <f t="shared" si="7"/>
        <v>33883.35</v>
      </c>
    </row>
    <row r="30" spans="1:11" ht="15.75">
      <c r="A30" s="20">
        <v>28</v>
      </c>
      <c r="B30" s="23" t="s">
        <v>35</v>
      </c>
      <c r="C30" s="26">
        <v>45</v>
      </c>
      <c r="D30" s="6" t="s">
        <v>52</v>
      </c>
      <c r="E30" s="15">
        <v>511.11</v>
      </c>
      <c r="F30" s="15">
        <v>570</v>
      </c>
      <c r="G30" s="15">
        <v>511.11</v>
      </c>
      <c r="H30" s="4">
        <f t="shared" si="6"/>
        <v>530.7400000000001</v>
      </c>
      <c r="I30" s="4">
        <f t="shared" si="8"/>
        <v>34.000157352577055</v>
      </c>
      <c r="J30" s="8">
        <f t="shared" si="9"/>
        <v>6.406179551678232</v>
      </c>
      <c r="K30" s="4">
        <f t="shared" si="7"/>
        <v>23883.300000000003</v>
      </c>
    </row>
    <row r="31" spans="1:11" ht="15.75">
      <c r="A31" s="20">
        <v>29</v>
      </c>
      <c r="B31" s="23" t="s">
        <v>36</v>
      </c>
      <c r="C31" s="26">
        <v>30</v>
      </c>
      <c r="D31" s="6" t="s">
        <v>52</v>
      </c>
      <c r="E31" s="15">
        <v>566.67</v>
      </c>
      <c r="F31" s="15">
        <v>600</v>
      </c>
      <c r="G31" s="15">
        <v>566.67</v>
      </c>
      <c r="H31" s="4">
        <f t="shared" si="6"/>
        <v>577.7800000000001</v>
      </c>
      <c r="I31" s="4">
        <f t="shared" si="8"/>
        <v>19.243084472090253</v>
      </c>
      <c r="J31" s="8">
        <f t="shared" si="9"/>
        <v>3.3305210412423847</v>
      </c>
      <c r="K31" s="4">
        <f t="shared" si="7"/>
        <v>17333.4</v>
      </c>
    </row>
    <row r="32" spans="1:11" ht="15.75">
      <c r="A32" s="20">
        <v>30</v>
      </c>
      <c r="B32" s="23" t="s">
        <v>37</v>
      </c>
      <c r="C32" s="26">
        <v>15</v>
      </c>
      <c r="D32" s="6" t="s">
        <v>52</v>
      </c>
      <c r="E32" s="15">
        <v>600</v>
      </c>
      <c r="F32" s="15">
        <v>600</v>
      </c>
      <c r="G32" s="15">
        <v>600</v>
      </c>
      <c r="H32" s="4">
        <f t="shared" si="6"/>
        <v>600</v>
      </c>
      <c r="I32" s="4">
        <f t="shared" si="8"/>
        <v>0</v>
      </c>
      <c r="J32" s="8">
        <f t="shared" si="9"/>
        <v>0</v>
      </c>
      <c r="K32" s="4">
        <f t="shared" si="7"/>
        <v>9000</v>
      </c>
    </row>
    <row r="33" spans="1:11" ht="15.75">
      <c r="A33" s="20">
        <v>31</v>
      </c>
      <c r="B33" s="23" t="s">
        <v>38</v>
      </c>
      <c r="C33" s="26">
        <v>30</v>
      </c>
      <c r="D33" s="6" t="s">
        <v>52</v>
      </c>
      <c r="E33" s="15">
        <v>766.63</v>
      </c>
      <c r="F33" s="15">
        <v>753.33</v>
      </c>
      <c r="G33" s="15">
        <v>753.33</v>
      </c>
      <c r="H33" s="4">
        <f t="shared" si="6"/>
        <v>757.7633333333333</v>
      </c>
      <c r="I33" s="4">
        <f t="shared" si="8"/>
        <v>7.678758580221997</v>
      </c>
      <c r="J33" s="8">
        <f t="shared" si="9"/>
        <v>1.0133452283107738</v>
      </c>
      <c r="K33" s="4">
        <f t="shared" si="7"/>
        <v>22732.9</v>
      </c>
    </row>
    <row r="34" spans="1:11" ht="15.75">
      <c r="A34" s="20">
        <v>32</v>
      </c>
      <c r="B34" s="23" t="s">
        <v>39</v>
      </c>
      <c r="C34" s="26">
        <v>80</v>
      </c>
      <c r="D34" s="6" t="s">
        <v>52</v>
      </c>
      <c r="E34" s="15">
        <v>375</v>
      </c>
      <c r="F34" s="15">
        <v>375</v>
      </c>
      <c r="G34" s="15">
        <v>375</v>
      </c>
      <c r="H34" s="4">
        <f t="shared" si="6"/>
        <v>375</v>
      </c>
      <c r="I34" s="4">
        <f t="shared" si="8"/>
        <v>0</v>
      </c>
      <c r="J34" s="8">
        <f t="shared" si="9"/>
        <v>0</v>
      </c>
      <c r="K34" s="4">
        <f t="shared" si="7"/>
        <v>30000</v>
      </c>
    </row>
    <row r="35" spans="1:11" ht="15.75">
      <c r="A35" s="20">
        <v>33</v>
      </c>
      <c r="B35" s="23" t="s">
        <v>40</v>
      </c>
      <c r="C35" s="26">
        <v>40</v>
      </c>
      <c r="D35" s="6" t="s">
        <v>52</v>
      </c>
      <c r="E35" s="15">
        <v>447.5</v>
      </c>
      <c r="F35" s="15">
        <v>447.5</v>
      </c>
      <c r="G35" s="15">
        <v>447</v>
      </c>
      <c r="H35" s="4">
        <f t="shared" si="6"/>
        <v>447.3333333333333</v>
      </c>
      <c r="I35" s="4">
        <f t="shared" si="8"/>
        <v>0.28867513459481287</v>
      </c>
      <c r="J35" s="8">
        <f t="shared" si="9"/>
        <v>0.06453244439526369</v>
      </c>
      <c r="K35" s="4">
        <f t="shared" si="7"/>
        <v>17893.333333333336</v>
      </c>
    </row>
    <row r="36" spans="1:11" ht="15.75">
      <c r="A36" s="20">
        <v>34</v>
      </c>
      <c r="B36" s="23" t="s">
        <v>41</v>
      </c>
      <c r="C36" s="26">
        <v>20</v>
      </c>
      <c r="D36" s="6" t="s">
        <v>52</v>
      </c>
      <c r="E36" s="15">
        <v>400</v>
      </c>
      <c r="F36" s="15">
        <v>400</v>
      </c>
      <c r="G36" s="15">
        <v>400</v>
      </c>
      <c r="H36" s="4">
        <f t="shared" si="6"/>
        <v>400</v>
      </c>
      <c r="I36" s="4">
        <f t="shared" si="8"/>
        <v>0</v>
      </c>
      <c r="J36" s="8">
        <f t="shared" si="9"/>
        <v>0</v>
      </c>
      <c r="K36" s="4">
        <f t="shared" si="7"/>
        <v>8000</v>
      </c>
    </row>
    <row r="37" spans="1:11" ht="15.75">
      <c r="A37" s="20">
        <v>35</v>
      </c>
      <c r="B37" s="23" t="s">
        <v>42</v>
      </c>
      <c r="C37" s="26">
        <v>20</v>
      </c>
      <c r="D37" s="6" t="s">
        <v>52</v>
      </c>
      <c r="E37" s="15">
        <v>600</v>
      </c>
      <c r="F37" s="15">
        <v>600</v>
      </c>
      <c r="G37" s="15">
        <v>600</v>
      </c>
      <c r="H37" s="4">
        <f t="shared" si="6"/>
        <v>600</v>
      </c>
      <c r="I37" s="4">
        <f t="shared" si="8"/>
        <v>0</v>
      </c>
      <c r="J37" s="8">
        <f t="shared" si="9"/>
        <v>0</v>
      </c>
      <c r="K37" s="4">
        <f t="shared" si="7"/>
        <v>12000</v>
      </c>
    </row>
    <row r="38" spans="1:11" ht="25.5">
      <c r="A38" s="20">
        <v>36</v>
      </c>
      <c r="B38" s="23" t="s">
        <v>43</v>
      </c>
      <c r="C38" s="26">
        <v>50.4</v>
      </c>
      <c r="D38" s="6" t="s">
        <v>52</v>
      </c>
      <c r="E38" s="15">
        <v>1408</v>
      </c>
      <c r="F38" s="15">
        <v>1408</v>
      </c>
      <c r="G38" s="15">
        <v>1408</v>
      </c>
      <c r="H38" s="4">
        <f t="shared" si="6"/>
        <v>1408</v>
      </c>
      <c r="I38" s="4">
        <f t="shared" si="8"/>
        <v>0</v>
      </c>
      <c r="J38" s="8">
        <f t="shared" si="9"/>
        <v>0</v>
      </c>
      <c r="K38" s="4">
        <f t="shared" si="7"/>
        <v>70963.2</v>
      </c>
    </row>
    <row r="39" spans="1:11" ht="25.5">
      <c r="A39" s="20">
        <v>37</v>
      </c>
      <c r="B39" s="23" t="s">
        <v>44</v>
      </c>
      <c r="C39" s="26">
        <v>101</v>
      </c>
      <c r="D39" s="6" t="s">
        <v>52</v>
      </c>
      <c r="E39" s="15">
        <v>1475.25</v>
      </c>
      <c r="F39" s="15">
        <v>1257</v>
      </c>
      <c r="G39" s="15">
        <v>1287.13</v>
      </c>
      <c r="H39" s="4">
        <f t="shared" si="6"/>
        <v>1339.7933333333333</v>
      </c>
      <c r="I39" s="4">
        <f t="shared" si="8"/>
        <v>118.27229444520525</v>
      </c>
      <c r="J39" s="8">
        <f t="shared" si="9"/>
        <v>8.827652108922663</v>
      </c>
      <c r="K39" s="4">
        <f t="shared" si="7"/>
        <v>135319.12666666665</v>
      </c>
    </row>
    <row r="40" spans="1:11" ht="25.5">
      <c r="A40" s="20">
        <v>38</v>
      </c>
      <c r="B40" s="23" t="s">
        <v>45</v>
      </c>
      <c r="C40" s="26">
        <v>42</v>
      </c>
      <c r="D40" s="6" t="s">
        <v>52</v>
      </c>
      <c r="E40" s="15">
        <v>1666.67</v>
      </c>
      <c r="F40" s="15">
        <v>1642</v>
      </c>
      <c r="G40" s="15">
        <v>1666.67</v>
      </c>
      <c r="H40" s="4">
        <f t="shared" si="6"/>
        <v>1658.4466666666667</v>
      </c>
      <c r="I40" s="4">
        <f t="shared" si="8"/>
        <v>14.24323114090811</v>
      </c>
      <c r="J40" s="8">
        <f t="shared" si="9"/>
        <v>0.8588296161211962</v>
      </c>
      <c r="K40" s="4">
        <f t="shared" si="7"/>
        <v>69654.76000000001</v>
      </c>
    </row>
    <row r="41" spans="1:11" ht="25.5">
      <c r="A41" s="20">
        <v>39</v>
      </c>
      <c r="B41" s="23" t="s">
        <v>46</v>
      </c>
      <c r="C41" s="26">
        <v>4.7</v>
      </c>
      <c r="D41" s="6" t="s">
        <v>52</v>
      </c>
      <c r="E41" s="15">
        <v>1063.83</v>
      </c>
      <c r="F41" s="15">
        <v>1063</v>
      </c>
      <c r="G41" s="15">
        <v>1063.83</v>
      </c>
      <c r="H41" s="4">
        <f t="shared" si="6"/>
        <v>1063.5533333333333</v>
      </c>
      <c r="I41" s="4">
        <f t="shared" si="8"/>
        <v>0.4792007234273474</v>
      </c>
      <c r="J41" s="8">
        <f t="shared" si="9"/>
        <v>0.045056576704570285</v>
      </c>
      <c r="K41" s="4">
        <f t="shared" si="7"/>
        <v>4998.700666666667</v>
      </c>
    </row>
    <row r="42" spans="1:11" ht="15.75">
      <c r="A42" s="20">
        <v>40</v>
      </c>
      <c r="B42" s="23" t="s">
        <v>47</v>
      </c>
      <c r="C42" s="26">
        <v>430</v>
      </c>
      <c r="D42" s="6" t="s">
        <v>52</v>
      </c>
      <c r="E42" s="15">
        <v>75</v>
      </c>
      <c r="F42" s="15">
        <v>75</v>
      </c>
      <c r="G42" s="15">
        <v>75</v>
      </c>
      <c r="H42" s="4">
        <f t="shared" si="6"/>
        <v>75</v>
      </c>
      <c r="I42" s="4">
        <f t="shared" si="8"/>
        <v>0</v>
      </c>
      <c r="J42" s="8">
        <f t="shared" si="9"/>
        <v>0</v>
      </c>
      <c r="K42" s="4">
        <f t="shared" si="7"/>
        <v>32250.000000000004</v>
      </c>
    </row>
    <row r="43" spans="1:11" ht="15.75">
      <c r="A43" s="20">
        <v>41</v>
      </c>
      <c r="B43" s="23" t="s">
        <v>48</v>
      </c>
      <c r="C43" s="26">
        <v>8</v>
      </c>
      <c r="D43" s="6" t="s">
        <v>8</v>
      </c>
      <c r="E43" s="15">
        <v>3250</v>
      </c>
      <c r="F43" s="15">
        <v>3250</v>
      </c>
      <c r="G43" s="15">
        <v>3250</v>
      </c>
      <c r="H43" s="4">
        <f t="shared" si="6"/>
        <v>3250</v>
      </c>
      <c r="I43" s="4">
        <f t="shared" si="8"/>
        <v>0</v>
      </c>
      <c r="J43" s="8">
        <f t="shared" si="9"/>
        <v>0</v>
      </c>
      <c r="K43" s="4">
        <f t="shared" si="7"/>
        <v>26000</v>
      </c>
    </row>
    <row r="44" spans="1:11" ht="15.75">
      <c r="A44" s="20">
        <v>42</v>
      </c>
      <c r="B44" s="23" t="s">
        <v>49</v>
      </c>
      <c r="C44" s="26">
        <v>4</v>
      </c>
      <c r="D44" s="6" t="s">
        <v>8</v>
      </c>
      <c r="E44" s="15">
        <v>140</v>
      </c>
      <c r="F44" s="15">
        <v>130</v>
      </c>
      <c r="G44" s="15">
        <v>140</v>
      </c>
      <c r="H44" s="4">
        <f t="shared" si="6"/>
        <v>136.66666666666666</v>
      </c>
      <c r="I44" s="4">
        <f t="shared" si="8"/>
        <v>5.773502691896257</v>
      </c>
      <c r="J44" s="8">
        <f t="shared" si="9"/>
        <v>4.22451416480214</v>
      </c>
      <c r="K44" s="4">
        <f t="shared" si="7"/>
        <v>546.6666666666666</v>
      </c>
    </row>
    <row r="45" spans="1:11" ht="15.75">
      <c r="A45" s="20">
        <v>43</v>
      </c>
      <c r="B45" s="23" t="s">
        <v>50</v>
      </c>
      <c r="C45" s="26">
        <v>4</v>
      </c>
      <c r="D45" s="6" t="s">
        <v>8</v>
      </c>
      <c r="E45" s="15">
        <v>290</v>
      </c>
      <c r="F45" s="15">
        <v>210</v>
      </c>
      <c r="G45" s="15">
        <v>290</v>
      </c>
      <c r="H45" s="4">
        <f t="shared" si="6"/>
        <v>263.3333333333333</v>
      </c>
      <c r="I45" s="4">
        <f t="shared" si="8"/>
        <v>46.188021535170066</v>
      </c>
      <c r="J45" s="8">
        <f t="shared" si="9"/>
        <v>17.539755013355723</v>
      </c>
      <c r="K45" s="4">
        <f t="shared" si="7"/>
        <v>1053.3333333333333</v>
      </c>
    </row>
    <row r="46" spans="1:11" ht="15.75">
      <c r="A46" s="20">
        <v>44</v>
      </c>
      <c r="B46" s="23" t="s">
        <v>51</v>
      </c>
      <c r="C46" s="26">
        <v>2</v>
      </c>
      <c r="D46" s="6" t="s">
        <v>8</v>
      </c>
      <c r="E46" s="15">
        <v>4000</v>
      </c>
      <c r="F46" s="15">
        <v>3000</v>
      </c>
      <c r="G46" s="15">
        <v>4000</v>
      </c>
      <c r="H46" s="4">
        <f t="shared" si="6"/>
        <v>3666.6666666666665</v>
      </c>
      <c r="I46" s="4">
        <f t="shared" si="8"/>
        <v>577.3502691896258</v>
      </c>
      <c r="J46" s="8">
        <f t="shared" si="9"/>
        <v>15.74591643244434</v>
      </c>
      <c r="K46" s="4">
        <f t="shared" si="7"/>
        <v>7333.333333333333</v>
      </c>
    </row>
    <row r="47" spans="1:11" ht="12.75">
      <c r="A47" s="19"/>
      <c r="B47" s="23"/>
      <c r="C47" s="28"/>
      <c r="D47" s="12"/>
      <c r="E47" s="3"/>
      <c r="F47" s="3"/>
      <c r="G47" s="3"/>
      <c r="H47" s="3"/>
      <c r="I47" s="3"/>
      <c r="J47" s="10"/>
      <c r="K47" s="5">
        <f>SUM(K3:K46)</f>
        <v>1036543.5723333335</v>
      </c>
    </row>
    <row r="48" spans="1:11" ht="12.75">
      <c r="A48" s="16"/>
      <c r="C48" s="16"/>
      <c r="D48" s="17"/>
      <c r="E48" s="16"/>
      <c r="F48" s="16"/>
      <c r="H48" s="9" t="s">
        <v>7</v>
      </c>
      <c r="I48" s="9"/>
      <c r="J48" s="18"/>
      <c r="K48" s="16"/>
    </row>
  </sheetData>
  <sheetProtection/>
  <autoFilter ref="A2:K48"/>
  <mergeCells count="1">
    <mergeCell ref="J1:K1"/>
  </mergeCells>
  <printOptions/>
  <pageMargins left="0.25" right="0.25" top="0.75" bottom="0.75" header="0.3" footer="0.3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zhukina</dc:creator>
  <cp:keywords/>
  <dc:description/>
  <cp:lastModifiedBy>Мария</cp:lastModifiedBy>
  <cp:lastPrinted>2021-04-16T07:55:17Z</cp:lastPrinted>
  <dcterms:created xsi:type="dcterms:W3CDTF">2014-02-17T08:10:04Z</dcterms:created>
  <dcterms:modified xsi:type="dcterms:W3CDTF">2021-04-21T10:56:08Z</dcterms:modified>
  <cp:category/>
  <cp:version/>
  <cp:contentType/>
  <cp:contentStatus/>
</cp:coreProperties>
</file>