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НМЦ'!$A$1:$L$17</definedName>
  </definedNames>
  <calcPr calcId="125725" concurrentCalc="0"/>
</workbook>
</file>

<file path=xl/calcChain.xml><?xml version="1.0" encoding="utf-8"?>
<calcChain xmlns="http://schemas.openxmlformats.org/spreadsheetml/2006/main">
  <c r="I8" i="4"/>
  <c r="I9"/>
  <c r="J9"/>
  <c r="K9"/>
  <c r="M9"/>
  <c r="N9"/>
  <c r="O9"/>
  <c r="M10"/>
  <c r="N10"/>
  <c r="O10"/>
  <c r="M11"/>
  <c r="N11"/>
  <c r="O11"/>
  <c r="M12"/>
  <c r="N12"/>
  <c r="O12"/>
  <c r="M13"/>
  <c r="N13"/>
  <c r="O13"/>
  <c r="L8"/>
  <c r="L9"/>
  <c r="I10"/>
  <c r="L10"/>
  <c r="I11"/>
  <c r="L11"/>
  <c r="I12"/>
  <c r="L12"/>
  <c r="I13"/>
  <c r="L13"/>
  <c r="L14"/>
  <c r="J10"/>
  <c r="K10"/>
  <c r="J11"/>
  <c r="K11"/>
  <c r="J12"/>
  <c r="K12"/>
  <c r="J13"/>
  <c r="K13"/>
  <c r="N8"/>
  <c r="O8"/>
  <c r="M8"/>
  <c r="M14"/>
  <c r="O14"/>
  <c r="N14"/>
  <c r="P14"/>
  <c r="J8"/>
  <c r="K8"/>
</calcChain>
</file>

<file path=xl/sharedStrings.xml><?xml version="1.0" encoding="utf-8"?>
<sst xmlns="http://schemas.openxmlformats.org/spreadsheetml/2006/main" count="41" uniqueCount="31">
  <si>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</si>
  <si>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</si>
  <si>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</si>
  <si>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</si>
  <si>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</si>
  <si>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</si>
  <si>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</si>
  <si>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</si>
  <si>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</si>
  <si>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</si>
  <si>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</si>
  <si>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</si>
  <si>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</si>
  <si>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</si>
  <si>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</si>
  <si>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</si>
  <si>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</si>
  <si>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</si>
  <si>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</si>
  <si>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</si>
  <si>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</si>
  <si>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</si>
  <si>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</si>
  <si>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</si>
  <si>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</si>
  <si>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шт.</t>
  </si>
  <si>
    <t>Руководитель отдела, Лебедев Антон Сергеевич, 8 (917) 580 39 61 _______________________________</t>
  </si>
  <si>
    <t>11.11.2020 г.</t>
  </si>
  <si>
    <t>Поставка календарей</t>
  </si>
  <si>
    <t>Календарь тематический квартальный</t>
  </si>
  <si>
    <t>Итого: 313 962,00 (Триста тринадцать тысяч девятьсот шестьдесят два) рубля, в том числе НДС.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</si>
</sst>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zoomScaleNormal="100" zoomScaleSheetLayoutView="100" workbookViewId="0">
      <selection activeCell="F19" sqref="F19:G19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9.285156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3" width="13.85546875" style="19" customWidth="1"/>
    <col min="14" max="14" width="14" style="19" customWidth="1"/>
    <col min="15" max="15" width="13.42578125" style="19" customWidth="1"/>
    <col min="16" max="16" width="19.28515625" style="19" customWidth="1"/>
    <col min="17" max="16384" width="9.140625" style="14"/>
  </cols>
  <sheetData>
    <row r="1" spans="1:16" ht="24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39.75" customHeight="1">
      <c r="A3" s="39" t="s">
        <v>18</v>
      </c>
      <c r="B3" s="39"/>
      <c r="C3" s="39"/>
      <c r="D3" s="39"/>
      <c r="E3" s="39"/>
      <c r="F3" s="39"/>
      <c r="G3" s="48" t="s">
        <v>28</v>
      </c>
      <c r="H3" s="48"/>
      <c r="I3" s="48"/>
      <c r="J3" s="48"/>
      <c r="K3" s="48"/>
      <c r="L3" s="48"/>
    </row>
    <row r="4" spans="1:16" ht="21" customHeight="1">
      <c r="A4" s="39" t="s">
        <v>5</v>
      </c>
      <c r="B4" s="39"/>
      <c r="C4" s="39"/>
      <c r="D4" s="39"/>
      <c r="E4" s="39"/>
      <c r="F4" s="39"/>
      <c r="G4" s="48" t="s">
        <v>8</v>
      </c>
      <c r="H4" s="48"/>
      <c r="I4" s="48"/>
      <c r="J4" s="48"/>
      <c r="K4" s="48"/>
      <c r="L4" s="48"/>
    </row>
    <row r="5" spans="1:16" ht="32.25" customHeight="1">
      <c r="A5" s="46" t="s">
        <v>24</v>
      </c>
      <c r="B5" s="46"/>
      <c r="C5" s="46"/>
      <c r="D5" s="46"/>
      <c r="E5" s="46"/>
      <c r="F5" s="46"/>
      <c r="G5" s="39" t="s">
        <v>17</v>
      </c>
      <c r="H5" s="39"/>
      <c r="I5" s="39"/>
      <c r="J5" s="39"/>
      <c r="K5" s="39"/>
      <c r="L5" s="39"/>
    </row>
    <row r="6" spans="1:16" ht="39" customHeight="1">
      <c r="A6" s="40" t="s">
        <v>7</v>
      </c>
      <c r="B6" s="40" t="s">
        <v>1</v>
      </c>
      <c r="C6" s="40" t="s">
        <v>9</v>
      </c>
      <c r="D6" s="40" t="s">
        <v>10</v>
      </c>
      <c r="E6" s="40" t="s">
        <v>15</v>
      </c>
      <c r="F6" s="40" t="s">
        <v>6</v>
      </c>
      <c r="G6" s="40"/>
      <c r="H6" s="40"/>
      <c r="I6" s="43" t="s">
        <v>3</v>
      </c>
      <c r="J6" s="43"/>
      <c r="K6" s="43"/>
      <c r="L6" s="1" t="s">
        <v>4</v>
      </c>
    </row>
    <row r="7" spans="1:16" ht="139.5" customHeight="1">
      <c r="A7" s="40"/>
      <c r="B7" s="40"/>
      <c r="C7" s="44"/>
      <c r="D7" s="44"/>
      <c r="E7" s="44"/>
      <c r="F7" s="2" t="s">
        <v>21</v>
      </c>
      <c r="G7" s="2" t="s">
        <v>22</v>
      </c>
      <c r="H7" s="2" t="s">
        <v>23</v>
      </c>
      <c r="I7" s="27" t="s">
        <v>2</v>
      </c>
      <c r="J7" s="1" t="s">
        <v>0</v>
      </c>
      <c r="K7" s="1" t="s">
        <v>20</v>
      </c>
      <c r="L7" s="1" t="s">
        <v>14</v>
      </c>
      <c r="M7" s="20" t="s">
        <v>11</v>
      </c>
      <c r="N7" s="20" t="s">
        <v>12</v>
      </c>
      <c r="O7" s="20" t="s">
        <v>13</v>
      </c>
    </row>
    <row r="8" spans="1:16" s="15" customFormat="1" ht="57" customHeight="1">
      <c r="A8" s="26">
        <v>1</v>
      </c>
      <c r="B8" s="30">
        <v>3</v>
      </c>
      <c r="C8" s="35" t="s">
        <v>29</v>
      </c>
      <c r="D8" s="36">
        <v>800</v>
      </c>
      <c r="E8" s="33" t="s">
        <v>25</v>
      </c>
      <c r="F8" s="32">
        <v>109</v>
      </c>
      <c r="G8" s="31">
        <v>119</v>
      </c>
      <c r="H8" s="31">
        <v>116.5</v>
      </c>
      <c r="I8" s="3">
        <f>ROUND((F8+G8+H8)/3,2)</f>
        <v>114.83</v>
      </c>
      <c r="J8" s="4">
        <f>SQRT((POWER(F8-I8,2)+POWER(G8-I8,2)+POWER(H8-I8,2)/(B8-1)))</f>
        <v>7.2644511148468744</v>
      </c>
      <c r="K8" s="4">
        <f>ROUND(J8/I8*100,2)</f>
        <v>6.33</v>
      </c>
      <c r="L8" s="3">
        <f>ROUND(I8*D8,2)</f>
        <v>91864</v>
      </c>
      <c r="M8" s="21">
        <f>ROUND(D8*F8,2)</f>
        <v>87200</v>
      </c>
      <c r="N8" s="21">
        <f>ROUND(D8*G8,2)</f>
        <v>95200</v>
      </c>
      <c r="O8" s="21">
        <f>ROUND(D8*H8,2)</f>
        <v>93200</v>
      </c>
      <c r="P8" s="22"/>
    </row>
    <row r="9" spans="1:16" s="15" customFormat="1" ht="57" customHeight="1">
      <c r="A9" s="26">
        <v>2</v>
      </c>
      <c r="B9" s="30">
        <v>3</v>
      </c>
      <c r="C9" s="35" t="s">
        <v>29</v>
      </c>
      <c r="D9" s="36">
        <v>200</v>
      </c>
      <c r="E9" s="33" t="s">
        <v>25</v>
      </c>
      <c r="F9" s="32">
        <v>149.4</v>
      </c>
      <c r="G9" s="31">
        <v>160</v>
      </c>
      <c r="H9" s="31">
        <v>157</v>
      </c>
      <c r="I9" s="3">
        <f t="shared" ref="I9:I13" si="0">ROUND((F9+G9+H9)/3,2)</f>
        <v>155.47</v>
      </c>
      <c r="J9" s="4">
        <f>SQRT((POWER(F9-I9,2)+POWER(G9-I9,2)+POWER(H9-I9,2)/(B9-1)))</f>
        <v>7.6508986400291521</v>
      </c>
      <c r="K9" s="4">
        <f>ROUND(J9/I9*100,2)</f>
        <v>4.92</v>
      </c>
      <c r="L9" s="3">
        <f t="shared" ref="L9:L13" si="1">ROUND(I9*D9,2)</f>
        <v>31094</v>
      </c>
      <c r="M9" s="21">
        <f t="shared" ref="M9:M13" si="2">ROUND(D9*F9,2)</f>
        <v>29880</v>
      </c>
      <c r="N9" s="21">
        <f t="shared" ref="N9:N13" si="3">ROUND(D9*G9,2)</f>
        <v>32000</v>
      </c>
      <c r="O9" s="21">
        <f t="shared" ref="O9:O13" si="4">ROUND(D9*H9,2)</f>
        <v>31400</v>
      </c>
      <c r="P9" s="22"/>
    </row>
    <row r="10" spans="1:16" s="15" customFormat="1" ht="57" customHeight="1">
      <c r="A10" s="26">
        <v>3</v>
      </c>
      <c r="B10" s="30">
        <v>3</v>
      </c>
      <c r="C10" s="35" t="s">
        <v>29</v>
      </c>
      <c r="D10" s="36">
        <v>300</v>
      </c>
      <c r="E10" s="33" t="s">
        <v>25</v>
      </c>
      <c r="F10" s="32">
        <v>133.1</v>
      </c>
      <c r="G10" s="31">
        <v>145</v>
      </c>
      <c r="H10" s="31">
        <v>143</v>
      </c>
      <c r="I10" s="3">
        <f t="shared" si="0"/>
        <v>140.37</v>
      </c>
      <c r="J10" s="4">
        <f t="shared" ref="J10:J13" si="5">SQRT((POWER(F10-I10,2)+POWER(G10-I10,2)+POWER(H10-I10,2)/(B10-1)))</f>
        <v>8.8174968103198132</v>
      </c>
      <c r="K10" s="4">
        <f t="shared" ref="K10:K13" si="6">ROUND(J10/I10*100,2)</f>
        <v>6.28</v>
      </c>
      <c r="L10" s="3">
        <f t="shared" si="1"/>
        <v>42111</v>
      </c>
      <c r="M10" s="21">
        <f t="shared" si="2"/>
        <v>39930</v>
      </c>
      <c r="N10" s="21">
        <f t="shared" si="3"/>
        <v>43500</v>
      </c>
      <c r="O10" s="21">
        <f t="shared" si="4"/>
        <v>42900</v>
      </c>
      <c r="P10" s="22"/>
    </row>
    <row r="11" spans="1:16" s="15" customFormat="1" ht="57" customHeight="1">
      <c r="A11" s="26">
        <v>4</v>
      </c>
      <c r="B11" s="30">
        <v>3</v>
      </c>
      <c r="C11" s="35" t="s">
        <v>29</v>
      </c>
      <c r="D11" s="36">
        <v>50</v>
      </c>
      <c r="E11" s="33" t="s">
        <v>25</v>
      </c>
      <c r="F11" s="32">
        <v>207</v>
      </c>
      <c r="G11" s="31">
        <v>223</v>
      </c>
      <c r="H11" s="31">
        <v>222.5</v>
      </c>
      <c r="I11" s="3">
        <f t="shared" si="0"/>
        <v>217.5</v>
      </c>
      <c r="J11" s="4">
        <f t="shared" si="5"/>
        <v>12.369316876852981</v>
      </c>
      <c r="K11" s="4">
        <f t="shared" si="6"/>
        <v>5.69</v>
      </c>
      <c r="L11" s="3">
        <f t="shared" si="1"/>
        <v>10875</v>
      </c>
      <c r="M11" s="21">
        <f t="shared" si="2"/>
        <v>10350</v>
      </c>
      <c r="N11" s="21">
        <f t="shared" si="3"/>
        <v>11150</v>
      </c>
      <c r="O11" s="21">
        <f t="shared" si="4"/>
        <v>11125</v>
      </c>
      <c r="P11" s="22"/>
    </row>
    <row r="12" spans="1:16" s="15" customFormat="1" ht="57" customHeight="1">
      <c r="A12" s="26">
        <v>5</v>
      </c>
      <c r="B12" s="30">
        <v>3</v>
      </c>
      <c r="C12" s="35" t="s">
        <v>29</v>
      </c>
      <c r="D12" s="36">
        <v>500</v>
      </c>
      <c r="E12" s="33" t="s">
        <v>25</v>
      </c>
      <c r="F12" s="32">
        <v>250.5</v>
      </c>
      <c r="G12" s="31">
        <v>275</v>
      </c>
      <c r="H12" s="31">
        <v>274.5</v>
      </c>
      <c r="I12" s="3">
        <f t="shared" si="0"/>
        <v>266.67</v>
      </c>
      <c r="J12" s="4">
        <f t="shared" si="5"/>
        <v>19.013475484508355</v>
      </c>
      <c r="K12" s="4">
        <f t="shared" si="6"/>
        <v>7.13</v>
      </c>
      <c r="L12" s="3">
        <f t="shared" si="1"/>
        <v>133335</v>
      </c>
      <c r="M12" s="21">
        <f t="shared" si="2"/>
        <v>125250</v>
      </c>
      <c r="N12" s="21">
        <f t="shared" si="3"/>
        <v>137500</v>
      </c>
      <c r="O12" s="21">
        <f t="shared" si="4"/>
        <v>137250</v>
      </c>
      <c r="P12" s="22"/>
    </row>
    <row r="13" spans="1:16" s="15" customFormat="1" ht="57" customHeight="1">
      <c r="A13" s="26">
        <v>6</v>
      </c>
      <c r="B13" s="30">
        <v>3</v>
      </c>
      <c r="C13" s="35" t="s">
        <v>29</v>
      </c>
      <c r="D13" s="36">
        <v>30</v>
      </c>
      <c r="E13" s="33" t="s">
        <v>25</v>
      </c>
      <c r="F13" s="32">
        <v>147</v>
      </c>
      <c r="G13" s="31">
        <v>161</v>
      </c>
      <c r="H13" s="31">
        <v>160.30000000000001</v>
      </c>
      <c r="I13" s="3">
        <f t="shared" si="0"/>
        <v>156.1</v>
      </c>
      <c r="J13" s="4">
        <f t="shared" si="5"/>
        <v>10.753604047016054</v>
      </c>
      <c r="K13" s="4">
        <f t="shared" si="6"/>
        <v>6.89</v>
      </c>
      <c r="L13" s="3">
        <f t="shared" si="1"/>
        <v>4683</v>
      </c>
      <c r="M13" s="21">
        <f t="shared" si="2"/>
        <v>4410</v>
      </c>
      <c r="N13" s="21">
        <f t="shared" si="3"/>
        <v>4830</v>
      </c>
      <c r="O13" s="21">
        <f t="shared" si="4"/>
        <v>4809</v>
      </c>
      <c r="P13" s="22"/>
    </row>
    <row r="14" spans="1:16" s="15" customFormat="1" ht="28.5" customHeight="1">
      <c r="A14" s="41" t="s">
        <v>16</v>
      </c>
      <c r="B14" s="41"/>
      <c r="C14" s="42"/>
      <c r="D14" s="42"/>
      <c r="E14" s="42"/>
      <c r="F14" s="41"/>
      <c r="G14" s="41"/>
      <c r="H14" s="41"/>
      <c r="I14" s="24"/>
      <c r="J14" s="25"/>
      <c r="K14" s="25"/>
      <c r="L14" s="24">
        <f>ROUND(SUM(L8:L13),2)</f>
        <v>313962</v>
      </c>
      <c r="M14" s="21">
        <f>SUM(M8:M13)</f>
        <v>297020</v>
      </c>
      <c r="N14" s="21">
        <f>SUM(N8:N13)</f>
        <v>324180</v>
      </c>
      <c r="O14" s="21">
        <f>SUM(O8:O13)</f>
        <v>320684</v>
      </c>
      <c r="P14" s="29">
        <f>ROUND((M14+N14+O14)/3,2)</f>
        <v>313961.33</v>
      </c>
    </row>
    <row r="15" spans="1:16" s="15" customFormat="1" ht="28.5" customHeight="1">
      <c r="A15" s="39" t="s">
        <v>30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28"/>
      <c r="N15" s="28"/>
      <c r="O15" s="28"/>
      <c r="P15" s="23"/>
    </row>
    <row r="16" spans="1:16" s="15" customFormat="1" ht="21.7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28"/>
      <c r="N16" s="28"/>
      <c r="O16" s="28"/>
      <c r="P16" s="23"/>
    </row>
    <row r="17" spans="1:12" ht="31.5" customHeight="1">
      <c r="A17" s="39" t="s">
        <v>26</v>
      </c>
      <c r="B17" s="39"/>
      <c r="C17" s="39"/>
      <c r="D17" s="39"/>
      <c r="E17" s="39"/>
      <c r="F17" s="39"/>
      <c r="G17" s="39"/>
      <c r="H17" s="39"/>
      <c r="I17" s="39"/>
      <c r="J17" s="34" t="s">
        <v>27</v>
      </c>
      <c r="K17" s="16"/>
      <c r="L17" s="16"/>
    </row>
    <row r="18" spans="1:12" ht="23.25" customHeight="1">
      <c r="A18" s="11"/>
      <c r="B18" s="9"/>
      <c r="C18" s="9"/>
      <c r="D18" s="9"/>
      <c r="E18" s="9"/>
      <c r="F18" s="9"/>
      <c r="G18" s="9"/>
      <c r="H18" s="12"/>
      <c r="I18" s="16"/>
      <c r="J18" s="16"/>
      <c r="K18" s="16"/>
      <c r="L18" s="16"/>
    </row>
    <row r="19" spans="1:12" ht="31.5" customHeight="1">
      <c r="A19" s="11"/>
      <c r="B19" s="5"/>
      <c r="C19" s="5"/>
      <c r="D19" s="5"/>
      <c r="E19" s="5"/>
      <c r="F19" s="38"/>
      <c r="G19" s="38"/>
      <c r="H19" s="11"/>
      <c r="I19" s="16"/>
      <c r="J19" s="16"/>
      <c r="K19" s="16"/>
      <c r="L19" s="16"/>
    </row>
    <row r="20" spans="1:12" ht="15.75" customHeight="1">
      <c r="A20" s="39"/>
      <c r="B20" s="39"/>
      <c r="C20" s="39"/>
      <c r="D20" s="39"/>
      <c r="E20" s="39"/>
      <c r="F20" s="39"/>
      <c r="G20" s="39"/>
      <c r="H20" s="12"/>
      <c r="I20" s="16"/>
      <c r="J20" s="16"/>
      <c r="K20" s="16"/>
      <c r="L20" s="16"/>
    </row>
    <row r="21" spans="1:12">
      <c r="A21" s="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>
      <c r="A22" s="16"/>
      <c r="B22" s="7"/>
      <c r="C22" s="7"/>
      <c r="D22" s="7"/>
      <c r="E22" s="7"/>
      <c r="F22" s="8"/>
      <c r="G22" s="11"/>
      <c r="H22" s="11"/>
      <c r="I22" s="8"/>
      <c r="J22" s="16"/>
      <c r="K22" s="16"/>
      <c r="L22" s="16"/>
    </row>
    <row r="23" spans="1:12">
      <c r="A23" s="5"/>
      <c r="B23" s="11"/>
      <c r="C23" s="11"/>
      <c r="D23" s="11"/>
      <c r="E23" s="11"/>
      <c r="F23" s="8"/>
      <c r="G23" s="11"/>
      <c r="H23" s="11"/>
      <c r="I23" s="8"/>
      <c r="J23" s="16"/>
      <c r="K23" s="16"/>
      <c r="L23" s="16"/>
    </row>
    <row r="24" spans="1:12">
      <c r="A24" s="37"/>
      <c r="B24" s="37"/>
      <c r="C24" s="37"/>
      <c r="D24" s="37"/>
      <c r="E24" s="37"/>
      <c r="F24" s="37"/>
      <c r="G24" s="37"/>
      <c r="H24" s="10"/>
      <c r="I24" s="16"/>
      <c r="J24" s="16"/>
      <c r="K24" s="16"/>
      <c r="L24" s="16"/>
    </row>
    <row r="25" spans="1:12">
      <c r="A25" s="16"/>
      <c r="B25" s="16"/>
      <c r="C25" s="16"/>
      <c r="D25" s="16"/>
      <c r="E25" s="16"/>
      <c r="F25" s="16"/>
      <c r="G25" s="16"/>
      <c r="H25" s="16"/>
      <c r="I25" s="16"/>
      <c r="J25" s="17"/>
      <c r="K25" s="16"/>
      <c r="L25" s="16"/>
    </row>
    <row r="26" spans="1:12">
      <c r="J26" s="18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24:G24"/>
    <mergeCell ref="F19:G19"/>
    <mergeCell ref="A20:G20"/>
    <mergeCell ref="A6:A7"/>
    <mergeCell ref="B6:B7"/>
    <mergeCell ref="F6:H6"/>
    <mergeCell ref="A14:H14"/>
    <mergeCell ref="A15:L15"/>
    <mergeCell ref="I6:K6"/>
    <mergeCell ref="C6:C7"/>
    <mergeCell ref="D6:D7"/>
    <mergeCell ref="E6:E7"/>
    <mergeCell ref="A16:L16"/>
    <mergeCell ref="A17:I1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2020-11-18T07:40:59Z</dcterms:modified>
</cp:coreProperties>
</file>