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_DdeLink__4132_4043957148" localSheetId="0">НМЦК!#REF!</definedName>
    <definedName name="_xlnm._FilterDatabase" localSheetId="0" hidden="1">НМЦК!$A$6:$N$34</definedName>
    <definedName name="_xlnm.Print_Area" localSheetId="0">НМЦК!$A$1:$N$39</definedName>
  </definedNames>
  <calcPr calcId="114210"/>
</workbook>
</file>

<file path=xl/calcChain.xml><?xml version="1.0" encoding="utf-8"?>
<calcChain xmlns="http://schemas.openxmlformats.org/spreadsheetml/2006/main">
  <c r="K7" i="1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J7"/>
  <c r="J8"/>
  <c r="J9"/>
  <c r="J10"/>
  <c r="J11"/>
  <c r="J12"/>
  <c r="J13"/>
  <c r="J14"/>
  <c r="J15"/>
  <c r="J16"/>
  <c r="J17"/>
  <c r="J18"/>
  <c r="J19"/>
  <c r="J20"/>
  <c r="J21"/>
  <c r="J22"/>
  <c r="J23"/>
  <c r="J24"/>
  <c r="H7"/>
  <c r="H8"/>
  <c r="H9"/>
  <c r="H10"/>
  <c r="H11"/>
  <c r="H12"/>
  <c r="H13"/>
  <c r="H14"/>
  <c r="H15"/>
  <c r="H16"/>
  <c r="H17"/>
  <c r="H18"/>
  <c r="H19"/>
  <c r="H20"/>
  <c r="H21"/>
  <c r="H22"/>
  <c r="H23"/>
  <c r="H24"/>
  <c r="F7"/>
  <c r="F8"/>
  <c r="F9"/>
  <c r="F10"/>
  <c r="F11"/>
  <c r="F12"/>
  <c r="F13"/>
  <c r="F14"/>
  <c r="F15"/>
  <c r="F16"/>
  <c r="F17"/>
  <c r="F18"/>
  <c r="F19"/>
  <c r="F20"/>
  <c r="F21"/>
  <c r="F22"/>
  <c r="F23"/>
  <c r="F24"/>
  <c r="K26"/>
  <c r="N26"/>
  <c r="K27"/>
  <c r="N27"/>
  <c r="K28"/>
  <c r="N28"/>
  <c r="K29"/>
  <c r="N29"/>
  <c r="K30"/>
  <c r="N30"/>
  <c r="K31"/>
  <c r="N31"/>
  <c r="K32"/>
  <c r="N32"/>
  <c r="K33"/>
  <c r="N33"/>
  <c r="L25"/>
  <c r="M25"/>
  <c r="L26"/>
  <c r="M26"/>
  <c r="L27"/>
  <c r="M27"/>
  <c r="L28"/>
  <c r="M28"/>
  <c r="L29"/>
  <c r="M29"/>
  <c r="L30"/>
  <c r="M30"/>
  <c r="L31"/>
  <c r="M31"/>
  <c r="L32"/>
  <c r="M32"/>
  <c r="J25"/>
  <c r="J26"/>
  <c r="J27"/>
  <c r="J28"/>
  <c r="J29"/>
  <c r="J30"/>
  <c r="J31"/>
  <c r="H25"/>
  <c r="H26"/>
  <c r="H27"/>
  <c r="H28"/>
  <c r="H29"/>
  <c r="H30"/>
  <c r="H31"/>
  <c r="F25"/>
  <c r="F26"/>
  <c r="F27"/>
  <c r="F28"/>
  <c r="F29"/>
  <c r="F30"/>
  <c r="F31"/>
  <c r="K34"/>
  <c r="N34"/>
  <c r="L33"/>
  <c r="M33"/>
  <c r="L34"/>
  <c r="M34"/>
  <c r="J32"/>
  <c r="J33"/>
  <c r="J34"/>
  <c r="H32"/>
  <c r="H33"/>
  <c r="H34"/>
  <c r="F32"/>
  <c r="F33"/>
  <c r="F34"/>
  <c r="K6"/>
  <c r="L6"/>
  <c r="M6"/>
  <c r="N6"/>
  <c r="F6"/>
  <c r="H6"/>
  <c r="J6"/>
  <c r="F35"/>
  <c r="J35"/>
  <c r="H35"/>
  <c r="N35"/>
</calcChain>
</file>

<file path=xl/sharedStrings.xml><?xml version="1.0" encoding="utf-8"?>
<sst xmlns="http://schemas.openxmlformats.org/spreadsheetml/2006/main" count="82" uniqueCount="47">
  <si>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</si>
  <si>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</si>
  <si>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</si>
  <si>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</si>
  <si>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</si>
  <si>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</si>
  <si>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</si>
  <si>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</si>
  <si>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</si>
  <si>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</si>
  <si>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</si>
  <si>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</si>
  <si>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</si>
  <si>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</si>
  <si>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</si>
  <si>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</si>
  <si>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мягкого инвентаря</t>
  </si>
  <si>
    <t>Источник 1
 КП № б/н от б/д</t>
  </si>
  <si>
    <t>Источник 2
 КП № б/н от б/д</t>
  </si>
  <si>
    <t>Источник 3
 КП № б/н от б/д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</si>
  <si>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2 817 846,77 рублей </t>
    </r>
    <r>
      <rPr>
        <sz val="12"/>
        <rFont val="Times New Roman"/>
        <family val="1"/>
        <charset val="204"/>
      </rPr>
      <t>(Два миллиона восемьсот семнадцать тысяч восемьсот сорок шесть рублей 77 копеек).</t>
    </r>
  </si>
  <si>
    <t>Полотенце вафельное</t>
  </si>
  <si>
    <t>Комплект постельного белья 1,5 спальный</t>
  </si>
  <si>
    <t>Наволочка подушечная верхняя</t>
  </si>
  <si>
    <t>Наволочка подушечная нижняя</t>
  </si>
  <si>
    <t>Наматрасник</t>
  </si>
  <si>
    <t>Пеленка</t>
  </si>
  <si>
    <t>Пелёнка</t>
  </si>
  <si>
    <t>Пододеяльник</t>
  </si>
  <si>
    <t>Простыня</t>
  </si>
  <si>
    <t>Одеяло полушерстяное</t>
  </si>
  <si>
    <t>Одеяло байковое детское</t>
  </si>
  <si>
    <t>Мешок вещевой</t>
  </si>
  <si>
    <t>Халат хирургический размер 52-54</t>
  </si>
  <si>
    <t>Халат хирургический размер 56-58</t>
  </si>
  <si>
    <t>Костюм  хирургический размер 44-46</t>
  </si>
  <si>
    <t>Подушка пухо/перовая</t>
  </si>
  <si>
    <t>Костюм  хирургический размер 48-50</t>
  </si>
  <si>
    <t>Костюм  хирургический размер 52-54</t>
  </si>
  <si>
    <t>Костюм  хирургический размер 56-58</t>
  </si>
  <si>
    <t>Костюм  хирургический размер 60-62</t>
  </si>
  <si>
    <t>Сорочка для больного детская</t>
  </si>
  <si>
    <t>Сорочка для больного размер 44-46</t>
  </si>
  <si>
    <t>Сорочка для больного размер 48-50</t>
  </si>
  <si>
    <t>Сорочка для больного размер 52-54</t>
  </si>
  <si>
    <t>Сорочка для больного размер 56-58</t>
  </si>
  <si>
    <t>Сорочка для рожениц размер 60-62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</si>
</sst>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3" fontId="23" fillId="9" borderId="3" xfId="0" applyNumberFormat="1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8" xfId="0" applyNumberFormat="1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20478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20478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2047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20478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30</xdr:row>
      <xdr:rowOff>3486150</xdr:rowOff>
    </xdr:from>
    <xdr:to>
      <xdr:col>13</xdr:col>
      <xdr:colOff>1390650</xdr:colOff>
      <xdr:row>30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77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31</xdr:row>
      <xdr:rowOff>3486150</xdr:rowOff>
    </xdr:from>
    <xdr:to>
      <xdr:col>13</xdr:col>
      <xdr:colOff>1390650</xdr:colOff>
      <xdr:row>31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60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3486150</xdr:rowOff>
    </xdr:from>
    <xdr:to>
      <xdr:col>13</xdr:col>
      <xdr:colOff>1390650</xdr:colOff>
      <xdr:row>32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924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3486150</xdr:rowOff>
    </xdr:from>
    <xdr:to>
      <xdr:col>13</xdr:col>
      <xdr:colOff>1390650</xdr:colOff>
      <xdr:row>33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39"/>
  <sheetViews>
    <sheetView tabSelected="1" zoomScaleNormal="100" workbookViewId="0">
      <selection activeCell="J18" sqref="J18"/>
    </sheetView>
  </sheetViews>
  <sheetFormatPr defaultRowHeight="12.75"/>
  <cols>
    <col min="1" max="1" width="6.85546875" style="2" customWidth="1"/>
    <col min="2" max="2" width="31.42578125" style="24" customWidth="1"/>
    <col min="3" max="3" width="9.42578125" style="24" customWidth="1"/>
    <col min="4" max="4" width="8.85546875" style="15" customWidth="1"/>
    <col min="5" max="5" width="12.42578125" style="3" customWidth="1"/>
    <col min="6" max="6" width="15.85546875" style="3" customWidth="1"/>
    <col min="7" max="7" width="12.5703125" style="3" customWidth="1"/>
    <col min="8" max="8" width="15.5703125" style="3" customWidth="1"/>
    <col min="9" max="9" width="12.7109375" style="3" customWidth="1"/>
    <col min="10" max="10" width="15.5703125" style="3" customWidth="1"/>
    <col min="11" max="11" width="15.7109375" style="3" customWidth="1"/>
    <col min="12" max="12" width="13.7109375" style="3" customWidth="1"/>
    <col min="13" max="13" width="14.140625" style="3" customWidth="1"/>
    <col min="14" max="14" width="24.28515625" style="3" customWidth="1"/>
    <col min="15" max="15" width="14" style="4" customWidth="1"/>
    <col min="16" max="95" width="8.85546875" style="4" customWidth="1"/>
    <col min="96" max="219" width="8.85546875" style="1" customWidth="1"/>
    <col min="220" max="16384" width="9.140625" style="1"/>
  </cols>
  <sheetData>
    <row r="1" spans="1:14" ht="30.7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33.75" customHeight="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51">
      <c r="A3" s="37" t="s">
        <v>1</v>
      </c>
      <c r="B3" s="27" t="s">
        <v>11</v>
      </c>
      <c r="C3" s="37" t="s">
        <v>7</v>
      </c>
      <c r="D3" s="34" t="s">
        <v>6</v>
      </c>
      <c r="E3" s="29" t="s">
        <v>2</v>
      </c>
      <c r="F3" s="29"/>
      <c r="G3" s="29"/>
      <c r="H3" s="29"/>
      <c r="I3" s="29"/>
      <c r="J3" s="29"/>
      <c r="K3" s="29" t="s">
        <v>3</v>
      </c>
      <c r="L3" s="29"/>
      <c r="M3" s="29"/>
      <c r="N3" s="7" t="s">
        <v>4</v>
      </c>
    </row>
    <row r="4" spans="1:14" ht="45.75" customHeight="1">
      <c r="A4" s="37"/>
      <c r="B4" s="27"/>
      <c r="C4" s="37"/>
      <c r="D4" s="34"/>
      <c r="E4" s="7" t="s">
        <v>14</v>
      </c>
      <c r="F4" s="7" t="s">
        <v>15</v>
      </c>
      <c r="G4" s="7" t="s">
        <v>14</v>
      </c>
      <c r="H4" s="7" t="s">
        <v>15</v>
      </c>
      <c r="I4" s="7" t="s">
        <v>14</v>
      </c>
      <c r="J4" s="7" t="s">
        <v>15</v>
      </c>
      <c r="K4" s="29" t="s">
        <v>8</v>
      </c>
      <c r="L4" s="29" t="s">
        <v>5</v>
      </c>
      <c r="M4" s="29" t="s">
        <v>9</v>
      </c>
      <c r="N4" s="30" t="s">
        <v>13</v>
      </c>
    </row>
    <row r="5" spans="1:14" ht="29.25" customHeight="1">
      <c r="A5" s="37"/>
      <c r="B5" s="28"/>
      <c r="C5" s="38"/>
      <c r="D5" s="35"/>
      <c r="E5" s="31" t="s">
        <v>17</v>
      </c>
      <c r="F5" s="32"/>
      <c r="G5" s="31" t="s">
        <v>18</v>
      </c>
      <c r="H5" s="32"/>
      <c r="I5" s="31" t="s">
        <v>19</v>
      </c>
      <c r="J5" s="32"/>
      <c r="K5" s="29"/>
      <c r="L5" s="29"/>
      <c r="M5" s="29"/>
      <c r="N5" s="30"/>
    </row>
    <row r="6" spans="1:14">
      <c r="A6" s="8">
        <v>1</v>
      </c>
      <c r="B6" s="20" t="s">
        <v>36</v>
      </c>
      <c r="C6" s="22" t="s">
        <v>12</v>
      </c>
      <c r="D6" s="25">
        <v>30</v>
      </c>
      <c r="E6" s="17">
        <v>350</v>
      </c>
      <c r="F6" s="9">
        <f t="shared" ref="F6:F34" si="0">D6*E6</f>
        <v>10500</v>
      </c>
      <c r="G6" s="14">
        <v>370</v>
      </c>
      <c r="H6" s="9">
        <f t="shared" ref="H6:H34" si="1">G6*D6</f>
        <v>11100</v>
      </c>
      <c r="I6" s="14">
        <v>340</v>
      </c>
      <c r="J6" s="9">
        <f t="shared" ref="J6:J34" si="2">I6*D6</f>
        <v>10200</v>
      </c>
      <c r="K6" s="9">
        <f t="shared" ref="K6:K34" si="3">(E6+G6+I6)/3</f>
        <v>353.33333333333331</v>
      </c>
      <c r="L6" s="6">
        <f t="shared" ref="L6:L34" si="4">STDEV(E6,G6,I6)</f>
        <v>15.275252316519785</v>
      </c>
      <c r="M6" s="10">
        <f t="shared" ref="M6:M34" si="5">L6/K6</f>
        <v>4.323184617882958E-2</v>
      </c>
      <c r="N6" s="11">
        <f t="shared" ref="N6:N34" si="6">ROUND(K6,2)*D6</f>
        <v>10599.9</v>
      </c>
    </row>
    <row r="7" spans="1:14">
      <c r="A7" s="8">
        <v>2</v>
      </c>
      <c r="B7" s="20" t="s">
        <v>36</v>
      </c>
      <c r="C7" s="22" t="s">
        <v>12</v>
      </c>
      <c r="D7" s="25">
        <v>70</v>
      </c>
      <c r="E7" s="17">
        <v>330</v>
      </c>
      <c r="F7" s="9">
        <f t="shared" si="0"/>
        <v>23100</v>
      </c>
      <c r="G7" s="14">
        <v>350</v>
      </c>
      <c r="H7" s="9">
        <f t="shared" si="1"/>
        <v>24500</v>
      </c>
      <c r="I7" s="14">
        <v>320</v>
      </c>
      <c r="J7" s="9">
        <f t="shared" si="2"/>
        <v>22400</v>
      </c>
      <c r="K7" s="9">
        <f t="shared" si="3"/>
        <v>333.33333333333331</v>
      </c>
      <c r="L7" s="6">
        <f t="shared" si="4"/>
        <v>15.275252316519785</v>
      </c>
      <c r="M7" s="10">
        <f t="shared" si="5"/>
        <v>4.5825756949559357E-2</v>
      </c>
      <c r="N7" s="11">
        <f t="shared" si="6"/>
        <v>23333.1</v>
      </c>
    </row>
    <row r="8" spans="1:14">
      <c r="A8" s="8">
        <v>3</v>
      </c>
      <c r="B8" s="20" t="s">
        <v>21</v>
      </c>
      <c r="C8" s="22" t="s">
        <v>12</v>
      </c>
      <c r="D8" s="25">
        <v>500</v>
      </c>
      <c r="E8" s="17">
        <v>80</v>
      </c>
      <c r="F8" s="9">
        <f t="shared" si="0"/>
        <v>40000</v>
      </c>
      <c r="G8" s="14">
        <v>100</v>
      </c>
      <c r="H8" s="9">
        <f t="shared" si="1"/>
        <v>50000</v>
      </c>
      <c r="I8" s="14">
        <v>70</v>
      </c>
      <c r="J8" s="9">
        <f t="shared" si="2"/>
        <v>35000</v>
      </c>
      <c r="K8" s="9">
        <f t="shared" si="3"/>
        <v>83.333333333333329</v>
      </c>
      <c r="L8" s="6">
        <f t="shared" si="4"/>
        <v>15.275252316519486</v>
      </c>
      <c r="M8" s="10">
        <f t="shared" si="5"/>
        <v>0.18330302779823385</v>
      </c>
      <c r="N8" s="11">
        <f t="shared" si="6"/>
        <v>41665</v>
      </c>
    </row>
    <row r="9" spans="1:14" ht="25.5">
      <c r="A9" s="8">
        <v>4</v>
      </c>
      <c r="B9" s="20" t="s">
        <v>22</v>
      </c>
      <c r="C9" s="22" t="s">
        <v>12</v>
      </c>
      <c r="D9" s="25">
        <v>100</v>
      </c>
      <c r="E9" s="17">
        <v>1125</v>
      </c>
      <c r="F9" s="9">
        <f t="shared" si="0"/>
        <v>112500</v>
      </c>
      <c r="G9" s="14">
        <v>1145</v>
      </c>
      <c r="H9" s="9">
        <f t="shared" si="1"/>
        <v>114500</v>
      </c>
      <c r="I9" s="14">
        <v>1115</v>
      </c>
      <c r="J9" s="9">
        <f t="shared" si="2"/>
        <v>111500</v>
      </c>
      <c r="K9" s="9">
        <f t="shared" si="3"/>
        <v>1128.3333333333333</v>
      </c>
      <c r="L9" s="6">
        <f t="shared" si="4"/>
        <v>15.275252316516926</v>
      </c>
      <c r="M9" s="10">
        <f t="shared" si="5"/>
        <v>1.353788979307261E-2</v>
      </c>
      <c r="N9" s="11">
        <f t="shared" si="6"/>
        <v>112833</v>
      </c>
    </row>
    <row r="10" spans="1:14">
      <c r="A10" s="8">
        <v>5</v>
      </c>
      <c r="B10" s="20" t="s">
        <v>23</v>
      </c>
      <c r="C10" s="22" t="s">
        <v>12</v>
      </c>
      <c r="D10" s="25">
        <v>350</v>
      </c>
      <c r="E10" s="17">
        <v>135</v>
      </c>
      <c r="F10" s="9">
        <f t="shared" si="0"/>
        <v>47250</v>
      </c>
      <c r="G10" s="14">
        <v>155</v>
      </c>
      <c r="H10" s="9">
        <f t="shared" si="1"/>
        <v>54250</v>
      </c>
      <c r="I10" s="14">
        <v>125</v>
      </c>
      <c r="J10" s="9">
        <f t="shared" si="2"/>
        <v>43750</v>
      </c>
      <c r="K10" s="9">
        <f t="shared" si="3"/>
        <v>138.33333333333334</v>
      </c>
      <c r="L10" s="6">
        <f t="shared" si="4"/>
        <v>15.275252316519428</v>
      </c>
      <c r="M10" s="10">
        <f t="shared" si="5"/>
        <v>0.11042351072182718</v>
      </c>
      <c r="N10" s="11">
        <f t="shared" si="6"/>
        <v>48415.500000000007</v>
      </c>
    </row>
    <row r="11" spans="1:14">
      <c r="A11" s="8">
        <v>6</v>
      </c>
      <c r="B11" s="20" t="s">
        <v>23</v>
      </c>
      <c r="C11" s="22" t="s">
        <v>12</v>
      </c>
      <c r="D11" s="25">
        <v>400</v>
      </c>
      <c r="E11" s="17">
        <v>115</v>
      </c>
      <c r="F11" s="9">
        <f t="shared" si="0"/>
        <v>46000</v>
      </c>
      <c r="G11" s="14">
        <v>135</v>
      </c>
      <c r="H11" s="9">
        <f t="shared" si="1"/>
        <v>54000</v>
      </c>
      <c r="I11" s="14">
        <v>105</v>
      </c>
      <c r="J11" s="9">
        <f t="shared" si="2"/>
        <v>42000</v>
      </c>
      <c r="K11" s="9">
        <f t="shared" si="3"/>
        <v>118.33333333333333</v>
      </c>
      <c r="L11" s="6">
        <f t="shared" si="4"/>
        <v>15.275252316519428</v>
      </c>
      <c r="M11" s="10">
        <f t="shared" si="5"/>
        <v>0.12908663929453038</v>
      </c>
      <c r="N11" s="11">
        <f t="shared" si="6"/>
        <v>47332</v>
      </c>
    </row>
    <row r="12" spans="1:14">
      <c r="A12" s="8">
        <v>7</v>
      </c>
      <c r="B12" s="20" t="s">
        <v>24</v>
      </c>
      <c r="C12" s="22" t="s">
        <v>12</v>
      </c>
      <c r="D12" s="25">
        <v>110</v>
      </c>
      <c r="E12" s="17">
        <v>190</v>
      </c>
      <c r="F12" s="9">
        <f t="shared" si="0"/>
        <v>20900</v>
      </c>
      <c r="G12" s="14">
        <v>210</v>
      </c>
      <c r="H12" s="9">
        <f t="shared" si="1"/>
        <v>23100</v>
      </c>
      <c r="I12" s="14">
        <v>180</v>
      </c>
      <c r="J12" s="9">
        <f t="shared" si="2"/>
        <v>19800</v>
      </c>
      <c r="K12" s="9">
        <f t="shared" si="3"/>
        <v>193.33333333333334</v>
      </c>
      <c r="L12" s="6">
        <f t="shared" si="4"/>
        <v>15.275252316519547</v>
      </c>
      <c r="M12" s="10">
        <f t="shared" si="5"/>
        <v>7.9009925775101103E-2</v>
      </c>
      <c r="N12" s="11">
        <f t="shared" si="6"/>
        <v>21266.300000000003</v>
      </c>
    </row>
    <row r="13" spans="1:14">
      <c r="A13" s="8">
        <v>8</v>
      </c>
      <c r="B13" s="20" t="s">
        <v>25</v>
      </c>
      <c r="C13" s="22" t="s">
        <v>12</v>
      </c>
      <c r="D13" s="25">
        <v>80</v>
      </c>
      <c r="E13" s="17">
        <v>415</v>
      </c>
      <c r="F13" s="9">
        <f t="shared" si="0"/>
        <v>33200</v>
      </c>
      <c r="G13" s="14">
        <v>435</v>
      </c>
      <c r="H13" s="9">
        <f t="shared" si="1"/>
        <v>34800</v>
      </c>
      <c r="I13" s="14">
        <v>405</v>
      </c>
      <c r="J13" s="9">
        <f t="shared" si="2"/>
        <v>32400</v>
      </c>
      <c r="K13" s="9">
        <f t="shared" si="3"/>
        <v>418.33333333333331</v>
      </c>
      <c r="L13" s="6">
        <f t="shared" si="4"/>
        <v>15.275252316518831</v>
      </c>
      <c r="M13" s="10">
        <f t="shared" si="5"/>
        <v>3.6514547370164539E-2</v>
      </c>
      <c r="N13" s="11">
        <f t="shared" si="6"/>
        <v>33466.400000000001</v>
      </c>
    </row>
    <row r="14" spans="1:14">
      <c r="A14" s="8">
        <v>9</v>
      </c>
      <c r="B14" s="20" t="s">
        <v>26</v>
      </c>
      <c r="C14" s="22" t="s">
        <v>12</v>
      </c>
      <c r="D14" s="25">
        <v>3500</v>
      </c>
      <c r="E14" s="17">
        <v>105</v>
      </c>
      <c r="F14" s="9">
        <f t="shared" si="0"/>
        <v>367500</v>
      </c>
      <c r="G14" s="14">
        <v>125</v>
      </c>
      <c r="H14" s="9">
        <f t="shared" si="1"/>
        <v>437500</v>
      </c>
      <c r="I14" s="14">
        <v>95</v>
      </c>
      <c r="J14" s="9">
        <f t="shared" si="2"/>
        <v>332500</v>
      </c>
      <c r="K14" s="9">
        <f t="shared" si="3"/>
        <v>108.33333333333333</v>
      </c>
      <c r="L14" s="6">
        <f t="shared" si="4"/>
        <v>15.275252316519428</v>
      </c>
      <c r="M14" s="10">
        <f t="shared" si="5"/>
        <v>0.14100232907556395</v>
      </c>
      <c r="N14" s="11">
        <f t="shared" si="6"/>
        <v>379155</v>
      </c>
    </row>
    <row r="15" spans="1:14">
      <c r="A15" s="8">
        <v>10</v>
      </c>
      <c r="B15" s="20" t="s">
        <v>27</v>
      </c>
      <c r="C15" s="22" t="s">
        <v>12</v>
      </c>
      <c r="D15" s="25">
        <v>2000</v>
      </c>
      <c r="E15" s="17">
        <v>115</v>
      </c>
      <c r="F15" s="9">
        <f t="shared" si="0"/>
        <v>230000</v>
      </c>
      <c r="G15" s="14">
        <v>135</v>
      </c>
      <c r="H15" s="9">
        <f t="shared" si="1"/>
        <v>270000</v>
      </c>
      <c r="I15" s="14">
        <v>105</v>
      </c>
      <c r="J15" s="9">
        <f t="shared" si="2"/>
        <v>210000</v>
      </c>
      <c r="K15" s="9">
        <f t="shared" si="3"/>
        <v>118.33333333333333</v>
      </c>
      <c r="L15" s="6">
        <f t="shared" si="4"/>
        <v>15.275252316519428</v>
      </c>
      <c r="M15" s="10">
        <f t="shared" si="5"/>
        <v>0.12908663929453038</v>
      </c>
      <c r="N15" s="11">
        <f t="shared" si="6"/>
        <v>236660</v>
      </c>
    </row>
    <row r="16" spans="1:14">
      <c r="A16" s="8">
        <v>11</v>
      </c>
      <c r="B16" s="20" t="s">
        <v>27</v>
      </c>
      <c r="C16" s="22" t="s">
        <v>12</v>
      </c>
      <c r="D16" s="25">
        <v>1200</v>
      </c>
      <c r="E16" s="17">
        <v>190</v>
      </c>
      <c r="F16" s="9">
        <f t="shared" si="0"/>
        <v>228000</v>
      </c>
      <c r="G16" s="14">
        <v>210</v>
      </c>
      <c r="H16" s="9">
        <f t="shared" si="1"/>
        <v>252000</v>
      </c>
      <c r="I16" s="14">
        <v>180</v>
      </c>
      <c r="J16" s="9">
        <f t="shared" si="2"/>
        <v>216000</v>
      </c>
      <c r="K16" s="9">
        <f t="shared" si="3"/>
        <v>193.33333333333334</v>
      </c>
      <c r="L16" s="6">
        <f t="shared" si="4"/>
        <v>15.275252316519547</v>
      </c>
      <c r="M16" s="10">
        <f t="shared" si="5"/>
        <v>7.9009925775101103E-2</v>
      </c>
      <c r="N16" s="11">
        <f t="shared" si="6"/>
        <v>231996.00000000003</v>
      </c>
    </row>
    <row r="17" spans="1:14">
      <c r="A17" s="8">
        <v>12</v>
      </c>
      <c r="B17" s="20" t="s">
        <v>28</v>
      </c>
      <c r="C17" s="22" t="s">
        <v>12</v>
      </c>
      <c r="D17" s="25">
        <v>500</v>
      </c>
      <c r="E17" s="17">
        <v>530</v>
      </c>
      <c r="F17" s="9">
        <f t="shared" si="0"/>
        <v>265000</v>
      </c>
      <c r="G17" s="14">
        <v>550</v>
      </c>
      <c r="H17" s="9">
        <f t="shared" si="1"/>
        <v>275000</v>
      </c>
      <c r="I17" s="14">
        <v>520</v>
      </c>
      <c r="J17" s="9">
        <f t="shared" si="2"/>
        <v>260000</v>
      </c>
      <c r="K17" s="9">
        <f t="shared" si="3"/>
        <v>533.33333333333337</v>
      </c>
      <c r="L17" s="6">
        <f t="shared" si="4"/>
        <v>15.275252316518831</v>
      </c>
      <c r="M17" s="10">
        <f t="shared" si="5"/>
        <v>2.8641098093472806E-2</v>
      </c>
      <c r="N17" s="11">
        <f t="shared" si="6"/>
        <v>266665</v>
      </c>
    </row>
    <row r="18" spans="1:14">
      <c r="A18" s="8">
        <v>13</v>
      </c>
      <c r="B18" s="20" t="s">
        <v>29</v>
      </c>
      <c r="C18" s="22" t="s">
        <v>12</v>
      </c>
      <c r="D18" s="25">
        <v>2900</v>
      </c>
      <c r="E18" s="17">
        <v>280</v>
      </c>
      <c r="F18" s="9">
        <f t="shared" si="0"/>
        <v>812000</v>
      </c>
      <c r="G18" s="14">
        <v>300</v>
      </c>
      <c r="H18" s="9">
        <f t="shared" si="1"/>
        <v>870000</v>
      </c>
      <c r="I18" s="14">
        <v>270</v>
      </c>
      <c r="J18" s="9">
        <f t="shared" si="2"/>
        <v>783000</v>
      </c>
      <c r="K18" s="9">
        <f t="shared" si="3"/>
        <v>283.33333333333331</v>
      </c>
      <c r="L18" s="6">
        <f t="shared" si="4"/>
        <v>15.275252316519309</v>
      </c>
      <c r="M18" s="10">
        <f t="shared" si="5"/>
        <v>5.3912655234774037E-2</v>
      </c>
      <c r="N18" s="11">
        <f t="shared" si="6"/>
        <v>821657</v>
      </c>
    </row>
    <row r="19" spans="1:14">
      <c r="A19" s="8">
        <v>14</v>
      </c>
      <c r="B19" s="20" t="s">
        <v>30</v>
      </c>
      <c r="C19" s="22" t="s">
        <v>12</v>
      </c>
      <c r="D19" s="25">
        <v>90</v>
      </c>
      <c r="E19" s="17">
        <v>915</v>
      </c>
      <c r="F19" s="9">
        <f t="shared" si="0"/>
        <v>82350</v>
      </c>
      <c r="G19" s="14">
        <v>935</v>
      </c>
      <c r="H19" s="9">
        <f t="shared" si="1"/>
        <v>84150</v>
      </c>
      <c r="I19" s="14">
        <v>905</v>
      </c>
      <c r="J19" s="9">
        <f t="shared" si="2"/>
        <v>81450</v>
      </c>
      <c r="K19" s="9">
        <f t="shared" si="3"/>
        <v>918.33333333333337</v>
      </c>
      <c r="L19" s="6">
        <f t="shared" si="4"/>
        <v>15.275252316516926</v>
      </c>
      <c r="M19" s="10">
        <f t="shared" si="5"/>
        <v>1.6633668584228958E-2</v>
      </c>
      <c r="N19" s="11">
        <f t="shared" si="6"/>
        <v>82649.7</v>
      </c>
    </row>
    <row r="20" spans="1:14">
      <c r="A20" s="8">
        <v>15</v>
      </c>
      <c r="B20" s="20" t="s">
        <v>31</v>
      </c>
      <c r="C20" s="22" t="s">
        <v>12</v>
      </c>
      <c r="D20" s="25">
        <v>65</v>
      </c>
      <c r="E20" s="17">
        <v>430</v>
      </c>
      <c r="F20" s="9">
        <f t="shared" si="0"/>
        <v>27950</v>
      </c>
      <c r="G20" s="14">
        <v>450</v>
      </c>
      <c r="H20" s="9">
        <f t="shared" si="1"/>
        <v>29250</v>
      </c>
      <c r="I20" s="14">
        <v>420</v>
      </c>
      <c r="J20" s="9">
        <f t="shared" si="2"/>
        <v>27300</v>
      </c>
      <c r="K20" s="9">
        <f t="shared" si="3"/>
        <v>433.33333333333331</v>
      </c>
      <c r="L20" s="6">
        <f t="shared" si="4"/>
        <v>15.275252316518831</v>
      </c>
      <c r="M20" s="10">
        <f t="shared" si="5"/>
        <v>3.5250582268889608E-2</v>
      </c>
      <c r="N20" s="11">
        <f t="shared" si="6"/>
        <v>28166.45</v>
      </c>
    </row>
    <row r="21" spans="1:14">
      <c r="A21" s="8">
        <v>16</v>
      </c>
      <c r="B21" s="20" t="s">
        <v>32</v>
      </c>
      <c r="C21" s="22" t="s">
        <v>12</v>
      </c>
      <c r="D21" s="25">
        <v>200</v>
      </c>
      <c r="E21" s="17">
        <v>230</v>
      </c>
      <c r="F21" s="9">
        <f t="shared" si="0"/>
        <v>46000</v>
      </c>
      <c r="G21" s="14">
        <v>250</v>
      </c>
      <c r="H21" s="9">
        <f t="shared" si="1"/>
        <v>50000</v>
      </c>
      <c r="I21" s="14">
        <v>220</v>
      </c>
      <c r="J21" s="9">
        <f t="shared" si="2"/>
        <v>44000</v>
      </c>
      <c r="K21" s="9">
        <f t="shared" si="3"/>
        <v>233.33333333333334</v>
      </c>
      <c r="L21" s="6">
        <f t="shared" si="4"/>
        <v>15.275252316519309</v>
      </c>
      <c r="M21" s="10">
        <f t="shared" si="5"/>
        <v>6.5465367070797031E-2</v>
      </c>
      <c r="N21" s="11">
        <f t="shared" si="6"/>
        <v>46666</v>
      </c>
    </row>
    <row r="22" spans="1:14">
      <c r="A22" s="8">
        <v>17</v>
      </c>
      <c r="B22" s="21" t="s">
        <v>42</v>
      </c>
      <c r="C22" s="23" t="s">
        <v>12</v>
      </c>
      <c r="D22" s="25">
        <v>20</v>
      </c>
      <c r="E22" s="17">
        <v>325</v>
      </c>
      <c r="F22" s="9">
        <f t="shared" si="0"/>
        <v>6500</v>
      </c>
      <c r="G22" s="14">
        <v>325</v>
      </c>
      <c r="H22" s="9">
        <f t="shared" si="1"/>
        <v>6500</v>
      </c>
      <c r="I22" s="14">
        <v>315</v>
      </c>
      <c r="J22" s="9">
        <f t="shared" si="2"/>
        <v>6300</v>
      </c>
      <c r="K22" s="9">
        <f t="shared" si="3"/>
        <v>321.66666666666669</v>
      </c>
      <c r="L22" s="6">
        <f t="shared" si="4"/>
        <v>5.7735026918970975</v>
      </c>
      <c r="M22" s="10">
        <f t="shared" si="5"/>
        <v>1.7948713031804446E-2</v>
      </c>
      <c r="N22" s="11">
        <f t="shared" si="6"/>
        <v>6433.4000000000005</v>
      </c>
    </row>
    <row r="23" spans="1:14">
      <c r="A23" s="8">
        <v>18</v>
      </c>
      <c r="B23" s="21" t="s">
        <v>43</v>
      </c>
      <c r="C23" s="23" t="s">
        <v>12</v>
      </c>
      <c r="D23" s="25">
        <v>80</v>
      </c>
      <c r="E23" s="17">
        <v>325</v>
      </c>
      <c r="F23" s="9">
        <f t="shared" si="0"/>
        <v>26000</v>
      </c>
      <c r="G23" s="14">
        <v>345</v>
      </c>
      <c r="H23" s="9">
        <f t="shared" si="1"/>
        <v>27600</v>
      </c>
      <c r="I23" s="14">
        <v>315</v>
      </c>
      <c r="J23" s="9">
        <f t="shared" si="2"/>
        <v>25200</v>
      </c>
      <c r="K23" s="9">
        <f t="shared" si="3"/>
        <v>328.33333333333331</v>
      </c>
      <c r="L23" s="6">
        <f t="shared" si="4"/>
        <v>15.275252316519785</v>
      </c>
      <c r="M23" s="10">
        <f t="shared" si="5"/>
        <v>4.6523611116303917E-2</v>
      </c>
      <c r="N23" s="11">
        <f t="shared" si="6"/>
        <v>26266.399999999998</v>
      </c>
    </row>
    <row r="24" spans="1:14">
      <c r="A24" s="8">
        <v>19</v>
      </c>
      <c r="B24" s="21" t="s">
        <v>44</v>
      </c>
      <c r="C24" s="23" t="s">
        <v>12</v>
      </c>
      <c r="D24" s="25">
        <v>70</v>
      </c>
      <c r="E24" s="17">
        <v>325</v>
      </c>
      <c r="F24" s="9">
        <f t="shared" si="0"/>
        <v>22750</v>
      </c>
      <c r="G24" s="14">
        <v>345</v>
      </c>
      <c r="H24" s="9">
        <f t="shared" si="1"/>
        <v>24150</v>
      </c>
      <c r="I24" s="14">
        <v>315</v>
      </c>
      <c r="J24" s="9">
        <f t="shared" si="2"/>
        <v>22050</v>
      </c>
      <c r="K24" s="9">
        <f t="shared" si="3"/>
        <v>328.33333333333331</v>
      </c>
      <c r="L24" s="6">
        <f t="shared" si="4"/>
        <v>15.275252316519785</v>
      </c>
      <c r="M24" s="10">
        <f t="shared" si="5"/>
        <v>4.6523611116303917E-2</v>
      </c>
      <c r="N24" s="11">
        <f t="shared" si="6"/>
        <v>22983.1</v>
      </c>
    </row>
    <row r="25" spans="1:14">
      <c r="A25" s="8">
        <v>20</v>
      </c>
      <c r="B25" s="21" t="s">
        <v>45</v>
      </c>
      <c r="C25" s="23" t="s">
        <v>12</v>
      </c>
      <c r="D25" s="25">
        <v>60</v>
      </c>
      <c r="E25" s="17">
        <v>325</v>
      </c>
      <c r="F25" s="9">
        <f t="shared" si="0"/>
        <v>19500</v>
      </c>
      <c r="G25" s="14">
        <v>345</v>
      </c>
      <c r="H25" s="9">
        <f t="shared" si="1"/>
        <v>20700</v>
      </c>
      <c r="I25" s="14">
        <v>315</v>
      </c>
      <c r="J25" s="9">
        <f t="shared" si="2"/>
        <v>18900</v>
      </c>
      <c r="K25" s="9">
        <f t="shared" si="3"/>
        <v>328.33333333333331</v>
      </c>
      <c r="L25" s="6">
        <f t="shared" si="4"/>
        <v>15.275252316519785</v>
      </c>
      <c r="M25" s="10">
        <f t="shared" si="5"/>
        <v>4.6523611116303917E-2</v>
      </c>
      <c r="N25" s="11">
        <f t="shared" si="6"/>
        <v>19699.8</v>
      </c>
    </row>
    <row r="26" spans="1:14">
      <c r="A26" s="8">
        <v>21</v>
      </c>
      <c r="B26" s="21" t="s">
        <v>46</v>
      </c>
      <c r="C26" s="23" t="s">
        <v>12</v>
      </c>
      <c r="D26" s="25">
        <v>380</v>
      </c>
      <c r="E26" s="17">
        <v>325</v>
      </c>
      <c r="F26" s="9">
        <f t="shared" si="0"/>
        <v>123500</v>
      </c>
      <c r="G26" s="14">
        <v>345</v>
      </c>
      <c r="H26" s="9">
        <f t="shared" si="1"/>
        <v>131100</v>
      </c>
      <c r="I26" s="14">
        <v>315</v>
      </c>
      <c r="J26" s="9">
        <f t="shared" si="2"/>
        <v>119700</v>
      </c>
      <c r="K26" s="9">
        <f t="shared" si="3"/>
        <v>328.33333333333331</v>
      </c>
      <c r="L26" s="6">
        <f t="shared" si="4"/>
        <v>15.275252316519785</v>
      </c>
      <c r="M26" s="10">
        <f t="shared" si="5"/>
        <v>4.6523611116303917E-2</v>
      </c>
      <c r="N26" s="11">
        <f t="shared" si="6"/>
        <v>124765.4</v>
      </c>
    </row>
    <row r="27" spans="1:14">
      <c r="A27" s="8">
        <v>22</v>
      </c>
      <c r="B27" s="20" t="s">
        <v>33</v>
      </c>
      <c r="C27" s="22" t="s">
        <v>12</v>
      </c>
      <c r="D27" s="25">
        <v>30</v>
      </c>
      <c r="E27" s="17">
        <v>555</v>
      </c>
      <c r="F27" s="9">
        <f t="shared" si="0"/>
        <v>16650</v>
      </c>
      <c r="G27" s="14">
        <v>575</v>
      </c>
      <c r="H27" s="9">
        <f t="shared" si="1"/>
        <v>17250</v>
      </c>
      <c r="I27" s="14">
        <v>545</v>
      </c>
      <c r="J27" s="9">
        <f t="shared" si="2"/>
        <v>16350</v>
      </c>
      <c r="K27" s="9">
        <f t="shared" si="3"/>
        <v>558.33333333333337</v>
      </c>
      <c r="L27" s="6">
        <f t="shared" si="4"/>
        <v>15.275252316518831</v>
      </c>
      <c r="M27" s="10">
        <f t="shared" si="5"/>
        <v>2.7358660865406861E-2</v>
      </c>
      <c r="N27" s="11">
        <f t="shared" si="6"/>
        <v>16749.900000000001</v>
      </c>
    </row>
    <row r="28" spans="1:14">
      <c r="A28" s="8">
        <v>23</v>
      </c>
      <c r="B28" s="20" t="s">
        <v>34</v>
      </c>
      <c r="C28" s="22" t="s">
        <v>12</v>
      </c>
      <c r="D28" s="25">
        <v>30</v>
      </c>
      <c r="E28" s="17">
        <v>555</v>
      </c>
      <c r="F28" s="9">
        <f t="shared" si="0"/>
        <v>16650</v>
      </c>
      <c r="G28" s="14">
        <v>575</v>
      </c>
      <c r="H28" s="9">
        <f t="shared" si="1"/>
        <v>17250</v>
      </c>
      <c r="I28" s="14">
        <v>545</v>
      </c>
      <c r="J28" s="9">
        <f t="shared" si="2"/>
        <v>16350</v>
      </c>
      <c r="K28" s="9">
        <f t="shared" si="3"/>
        <v>558.33333333333337</v>
      </c>
      <c r="L28" s="6">
        <f t="shared" si="4"/>
        <v>15.275252316518831</v>
      </c>
      <c r="M28" s="10">
        <f t="shared" si="5"/>
        <v>2.7358660865406861E-2</v>
      </c>
      <c r="N28" s="11">
        <f t="shared" si="6"/>
        <v>16749.900000000001</v>
      </c>
    </row>
    <row r="29" spans="1:14" ht="25.5">
      <c r="A29" s="8">
        <v>24</v>
      </c>
      <c r="B29" s="20" t="s">
        <v>35</v>
      </c>
      <c r="C29" s="22" t="s">
        <v>12</v>
      </c>
      <c r="D29" s="25">
        <v>49</v>
      </c>
      <c r="E29" s="17">
        <v>665</v>
      </c>
      <c r="F29" s="9">
        <f t="shared" si="0"/>
        <v>32585</v>
      </c>
      <c r="G29" s="14">
        <v>685</v>
      </c>
      <c r="H29" s="9">
        <f t="shared" si="1"/>
        <v>33565</v>
      </c>
      <c r="I29" s="14">
        <v>655</v>
      </c>
      <c r="J29" s="9">
        <f t="shared" si="2"/>
        <v>32095</v>
      </c>
      <c r="K29" s="9">
        <f t="shared" si="3"/>
        <v>668.33333333333337</v>
      </c>
      <c r="L29" s="6">
        <f t="shared" si="4"/>
        <v>15.275252316520737</v>
      </c>
      <c r="M29" s="10">
        <f t="shared" si="5"/>
        <v>2.2855739126963693E-2</v>
      </c>
      <c r="N29" s="11">
        <f t="shared" si="6"/>
        <v>32748.170000000002</v>
      </c>
    </row>
    <row r="30" spans="1:14" ht="25.5">
      <c r="A30" s="8">
        <v>25</v>
      </c>
      <c r="B30" s="20" t="s">
        <v>37</v>
      </c>
      <c r="C30" s="22" t="s">
        <v>12</v>
      </c>
      <c r="D30" s="25">
        <v>22</v>
      </c>
      <c r="E30" s="17">
        <v>665</v>
      </c>
      <c r="F30" s="9">
        <f t="shared" si="0"/>
        <v>14630</v>
      </c>
      <c r="G30" s="14">
        <v>685</v>
      </c>
      <c r="H30" s="9">
        <f t="shared" si="1"/>
        <v>15070</v>
      </c>
      <c r="I30" s="14">
        <v>655</v>
      </c>
      <c r="J30" s="9">
        <f t="shared" si="2"/>
        <v>14410</v>
      </c>
      <c r="K30" s="9">
        <f t="shared" si="3"/>
        <v>668.33333333333337</v>
      </c>
      <c r="L30" s="6">
        <f t="shared" si="4"/>
        <v>15.275252316520737</v>
      </c>
      <c r="M30" s="10">
        <f t="shared" si="5"/>
        <v>2.2855739126963693E-2</v>
      </c>
      <c r="N30" s="11">
        <f t="shared" si="6"/>
        <v>14703.26</v>
      </c>
    </row>
    <row r="31" spans="1:14" s="5" customFormat="1" ht="25.5">
      <c r="A31" s="8">
        <v>26</v>
      </c>
      <c r="B31" s="20" t="s">
        <v>38</v>
      </c>
      <c r="C31" s="22" t="s">
        <v>12</v>
      </c>
      <c r="D31" s="25">
        <v>21</v>
      </c>
      <c r="E31" s="17">
        <v>665</v>
      </c>
      <c r="F31" s="9">
        <f t="shared" si="0"/>
        <v>13965</v>
      </c>
      <c r="G31" s="14">
        <v>685</v>
      </c>
      <c r="H31" s="9">
        <f t="shared" si="1"/>
        <v>14385</v>
      </c>
      <c r="I31" s="14">
        <v>655</v>
      </c>
      <c r="J31" s="9">
        <f t="shared" si="2"/>
        <v>13755</v>
      </c>
      <c r="K31" s="9">
        <f t="shared" si="3"/>
        <v>668.33333333333337</v>
      </c>
      <c r="L31" s="6">
        <f t="shared" si="4"/>
        <v>15.275252316520737</v>
      </c>
      <c r="M31" s="10">
        <f t="shared" si="5"/>
        <v>2.2855739126963693E-2</v>
      </c>
      <c r="N31" s="11">
        <f t="shared" si="6"/>
        <v>14034.93</v>
      </c>
    </row>
    <row r="32" spans="1:14" s="5" customFormat="1" ht="25.5">
      <c r="A32" s="8">
        <v>27</v>
      </c>
      <c r="B32" s="20" t="s">
        <v>39</v>
      </c>
      <c r="C32" s="22" t="s">
        <v>12</v>
      </c>
      <c r="D32" s="25">
        <v>89</v>
      </c>
      <c r="E32" s="17">
        <v>665</v>
      </c>
      <c r="F32" s="9">
        <f t="shared" si="0"/>
        <v>59185</v>
      </c>
      <c r="G32" s="14">
        <v>685</v>
      </c>
      <c r="H32" s="9">
        <f t="shared" si="1"/>
        <v>60965</v>
      </c>
      <c r="I32" s="14">
        <v>655</v>
      </c>
      <c r="J32" s="9">
        <f t="shared" si="2"/>
        <v>58295</v>
      </c>
      <c r="K32" s="9">
        <f t="shared" si="3"/>
        <v>668.33333333333337</v>
      </c>
      <c r="L32" s="6">
        <f t="shared" si="4"/>
        <v>15.275252316520737</v>
      </c>
      <c r="M32" s="10">
        <f t="shared" si="5"/>
        <v>2.2855739126963693E-2</v>
      </c>
      <c r="N32" s="11">
        <f t="shared" si="6"/>
        <v>59481.37</v>
      </c>
    </row>
    <row r="33" spans="1:15" s="5" customFormat="1" ht="25.5">
      <c r="A33" s="8">
        <v>28</v>
      </c>
      <c r="B33" s="20" t="s">
        <v>40</v>
      </c>
      <c r="C33" s="22" t="s">
        <v>12</v>
      </c>
      <c r="D33" s="25">
        <v>33</v>
      </c>
      <c r="E33" s="17">
        <v>665</v>
      </c>
      <c r="F33" s="9">
        <f t="shared" si="0"/>
        <v>21945</v>
      </c>
      <c r="G33" s="14">
        <v>685</v>
      </c>
      <c r="H33" s="9">
        <f t="shared" si="1"/>
        <v>22605</v>
      </c>
      <c r="I33" s="14">
        <v>655</v>
      </c>
      <c r="J33" s="9">
        <f t="shared" si="2"/>
        <v>21615</v>
      </c>
      <c r="K33" s="9">
        <f t="shared" si="3"/>
        <v>668.33333333333337</v>
      </c>
      <c r="L33" s="6">
        <f t="shared" si="4"/>
        <v>15.275252316520737</v>
      </c>
      <c r="M33" s="10">
        <f t="shared" si="5"/>
        <v>2.2855739126963693E-2</v>
      </c>
      <c r="N33" s="11">
        <f t="shared" si="6"/>
        <v>22054.890000000003</v>
      </c>
    </row>
    <row r="34" spans="1:15" s="5" customFormat="1">
      <c r="A34" s="8">
        <v>29</v>
      </c>
      <c r="B34" s="20" t="s">
        <v>41</v>
      </c>
      <c r="C34" s="22" t="s">
        <v>12</v>
      </c>
      <c r="D34" s="25">
        <v>30</v>
      </c>
      <c r="E34" s="17">
        <v>285</v>
      </c>
      <c r="F34" s="9">
        <f t="shared" si="0"/>
        <v>8550</v>
      </c>
      <c r="G34" s="14">
        <v>305</v>
      </c>
      <c r="H34" s="9">
        <f t="shared" si="1"/>
        <v>9150</v>
      </c>
      <c r="I34" s="14">
        <v>275</v>
      </c>
      <c r="J34" s="9">
        <f t="shared" si="2"/>
        <v>8250</v>
      </c>
      <c r="K34" s="9">
        <f t="shared" si="3"/>
        <v>288.33333333333331</v>
      </c>
      <c r="L34" s="6">
        <f t="shared" si="4"/>
        <v>15.275252316519309</v>
      </c>
      <c r="M34" s="10">
        <f t="shared" si="5"/>
        <v>5.2977753698910904E-2</v>
      </c>
      <c r="N34" s="11">
        <f t="shared" si="6"/>
        <v>8649.9</v>
      </c>
    </row>
    <row r="35" spans="1:15">
      <c r="A35" s="12"/>
      <c r="B35" s="19" t="s">
        <v>10</v>
      </c>
      <c r="C35" s="16"/>
      <c r="D35" s="18"/>
      <c r="E35" s="13"/>
      <c r="F35" s="13">
        <f>SUM(F6:F34)</f>
        <v>2774660</v>
      </c>
      <c r="G35" s="13"/>
      <c r="H35" s="13">
        <f>SUM(H6:H34)</f>
        <v>3034440</v>
      </c>
      <c r="I35" s="13"/>
      <c r="J35" s="13">
        <f>SUM(J6:J34)</f>
        <v>2644570</v>
      </c>
      <c r="K35" s="13"/>
      <c r="L35" s="13"/>
      <c r="M35" s="13"/>
      <c r="N35" s="13">
        <f>SUM(N6:N34)</f>
        <v>2817846.77</v>
      </c>
    </row>
    <row r="39" spans="1:15" ht="15.75">
      <c r="B39" s="26" t="s">
        <v>20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</sheetData>
  <mergeCells count="16">
    <mergeCell ref="A1:N1"/>
    <mergeCell ref="E3:J3"/>
    <mergeCell ref="D3:D5"/>
    <mergeCell ref="A2:N2"/>
    <mergeCell ref="K3:M3"/>
    <mergeCell ref="A3:A5"/>
    <mergeCell ref="C3:C5"/>
    <mergeCell ref="B39:O39"/>
    <mergeCell ref="B3:B5"/>
    <mergeCell ref="L4:L5"/>
    <mergeCell ref="M4:M5"/>
    <mergeCell ref="N4:N5"/>
    <mergeCell ref="E5:F5"/>
    <mergeCell ref="G5:H5"/>
    <mergeCell ref="K4:K5"/>
    <mergeCell ref="I5:J5"/>
  </mergeCells>
  <phoneticPr fontId="17" type="noConversion"/>
  <pageMargins left="0.70866141732283472" right="0.70866141732283472" top="0.39370078740157483" bottom="0.39370078740157483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2022-09-30T15:16:42Z</cp:lastPrinted>
  <dcterms:created xsi:type="dcterms:W3CDTF">2018-12-14T15:08:00Z</dcterms:created>
  <dcterms:modified xsi:type="dcterms:W3CDTF">2022-11-09T06:24:29Z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