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3" sheetId="3" r:id="rId1"/>
  </sheets>
  <calcPr calcId="162913"/>
</workbook>
</file>

<file path=xl/calcChain.xml><?xml version="1.0" encoding="utf-8"?>
<calcChain xmlns="http://schemas.openxmlformats.org/spreadsheetml/2006/main">
  <c r="M8" i="3" l="1"/>
  <c r="N8" i="3" s="1"/>
  <c r="O8" i="3" s="1"/>
  <c r="P8" i="3" s="1"/>
  <c r="K8" i="3"/>
  <c r="L8" i="3" s="1"/>
  <c r="J8" i="3"/>
  <c r="J37" i="3"/>
  <c r="K37" i="3"/>
  <c r="L37" i="3" s="1"/>
  <c r="M37" i="3"/>
  <c r="N37" i="3" s="1"/>
  <c r="O37" i="3" s="1"/>
  <c r="P37" i="3" s="1"/>
  <c r="M52" i="3" l="1"/>
  <c r="N52" i="3" s="1"/>
  <c r="O52" i="3" s="1"/>
  <c r="P52" i="3" s="1"/>
  <c r="M51" i="3"/>
  <c r="N51" i="3" s="1"/>
  <c r="O51" i="3" s="1"/>
  <c r="P51" i="3" s="1"/>
  <c r="M50" i="3"/>
  <c r="N50" i="3" s="1"/>
  <c r="O50" i="3" s="1"/>
  <c r="P50" i="3" s="1"/>
  <c r="M49" i="3"/>
  <c r="N49" i="3" s="1"/>
  <c r="O49" i="3" s="1"/>
  <c r="P49" i="3" s="1"/>
  <c r="M48" i="3"/>
  <c r="N48" i="3" s="1"/>
  <c r="O48" i="3" s="1"/>
  <c r="P48" i="3" s="1"/>
  <c r="M47" i="3"/>
  <c r="N47" i="3" s="1"/>
  <c r="O47" i="3" s="1"/>
  <c r="P47" i="3" s="1"/>
  <c r="M46" i="3"/>
  <c r="N46" i="3" s="1"/>
  <c r="O46" i="3" s="1"/>
  <c r="P46" i="3" s="1"/>
  <c r="M45" i="3"/>
  <c r="N45" i="3" s="1"/>
  <c r="O45" i="3" s="1"/>
  <c r="P45" i="3" s="1"/>
  <c r="M44" i="3"/>
  <c r="N44" i="3" s="1"/>
  <c r="O44" i="3" s="1"/>
  <c r="P44" i="3" s="1"/>
  <c r="M43" i="3"/>
  <c r="N43" i="3" s="1"/>
  <c r="O43" i="3" s="1"/>
  <c r="P43" i="3" s="1"/>
  <c r="M42" i="3"/>
  <c r="N42" i="3" s="1"/>
  <c r="O42" i="3" s="1"/>
  <c r="P42" i="3" s="1"/>
  <c r="M41" i="3"/>
  <c r="N41" i="3" s="1"/>
  <c r="O41" i="3" s="1"/>
  <c r="P41" i="3" s="1"/>
  <c r="M40" i="3"/>
  <c r="N40" i="3" s="1"/>
  <c r="O40" i="3" s="1"/>
  <c r="P40" i="3" s="1"/>
  <c r="M39" i="3"/>
  <c r="N39" i="3" s="1"/>
  <c r="O39" i="3" s="1"/>
  <c r="P39" i="3" s="1"/>
  <c r="J52" i="3" l="1"/>
  <c r="K52" i="3"/>
  <c r="J51" i="3"/>
  <c r="K51" i="3"/>
  <c r="J50" i="3"/>
  <c r="K50" i="3"/>
  <c r="J49" i="3"/>
  <c r="K49" i="3"/>
  <c r="J48" i="3"/>
  <c r="K48" i="3"/>
  <c r="J47" i="3"/>
  <c r="K47" i="3"/>
  <c r="J46" i="3"/>
  <c r="K46" i="3"/>
  <c r="J45" i="3"/>
  <c r="K45" i="3"/>
  <c r="J44" i="3"/>
  <c r="K44" i="3"/>
  <c r="J43" i="3"/>
  <c r="K43" i="3"/>
  <c r="J42" i="3"/>
  <c r="K42" i="3"/>
  <c r="J41" i="3"/>
  <c r="K41" i="3"/>
  <c r="J40" i="3"/>
  <c r="K40" i="3"/>
  <c r="J39" i="3"/>
  <c r="K39" i="3"/>
  <c r="L46" i="3" l="1"/>
  <c r="L48" i="3"/>
  <c r="L50" i="3"/>
  <c r="L52" i="3"/>
  <c r="L51" i="3"/>
  <c r="L49" i="3"/>
  <c r="L47" i="3"/>
  <c r="L45" i="3"/>
  <c r="L40" i="3"/>
  <c r="L42" i="3"/>
  <c r="L44" i="3"/>
  <c r="L39" i="3"/>
  <c r="L41" i="3"/>
  <c r="L43" i="3"/>
  <c r="M38" i="3" l="1"/>
  <c r="N38" i="3" s="1"/>
  <c r="O38" i="3" s="1"/>
  <c r="P38" i="3" s="1"/>
  <c r="K38" i="3"/>
  <c r="J38" i="3"/>
  <c r="M36" i="3"/>
  <c r="N36" i="3" s="1"/>
  <c r="O36" i="3" s="1"/>
  <c r="P36" i="3" s="1"/>
  <c r="K36" i="3"/>
  <c r="J36" i="3"/>
  <c r="M35" i="3"/>
  <c r="N35" i="3" s="1"/>
  <c r="O35" i="3" s="1"/>
  <c r="P35" i="3" s="1"/>
  <c r="K35" i="3"/>
  <c r="J35" i="3"/>
  <c r="M34" i="3"/>
  <c r="N34" i="3" s="1"/>
  <c r="O34" i="3" s="1"/>
  <c r="P34" i="3" s="1"/>
  <c r="K34" i="3"/>
  <c r="J34" i="3"/>
  <c r="M33" i="3"/>
  <c r="N33" i="3" s="1"/>
  <c r="O33" i="3" s="1"/>
  <c r="P33" i="3" s="1"/>
  <c r="K33" i="3"/>
  <c r="J33" i="3"/>
  <c r="M32" i="3"/>
  <c r="N32" i="3" s="1"/>
  <c r="O32" i="3" s="1"/>
  <c r="P32" i="3" s="1"/>
  <c r="K32" i="3"/>
  <c r="J32" i="3"/>
  <c r="M31" i="3"/>
  <c r="N31" i="3" s="1"/>
  <c r="O31" i="3" s="1"/>
  <c r="P31" i="3" s="1"/>
  <c r="K31" i="3"/>
  <c r="J31" i="3"/>
  <c r="M30" i="3"/>
  <c r="N30" i="3" s="1"/>
  <c r="O30" i="3" s="1"/>
  <c r="P30" i="3" s="1"/>
  <c r="K30" i="3"/>
  <c r="J30" i="3"/>
  <c r="M29" i="3"/>
  <c r="N29" i="3" s="1"/>
  <c r="O29" i="3" s="1"/>
  <c r="P29" i="3" s="1"/>
  <c r="K29" i="3"/>
  <c r="J29" i="3"/>
  <c r="M28" i="3"/>
  <c r="N28" i="3" s="1"/>
  <c r="O28" i="3" s="1"/>
  <c r="P28" i="3" s="1"/>
  <c r="K28" i="3"/>
  <c r="J28" i="3"/>
  <c r="M27" i="3"/>
  <c r="N27" i="3" s="1"/>
  <c r="O27" i="3" s="1"/>
  <c r="P27" i="3" s="1"/>
  <c r="K27" i="3"/>
  <c r="J27" i="3"/>
  <c r="M26" i="3"/>
  <c r="N26" i="3" s="1"/>
  <c r="O26" i="3" s="1"/>
  <c r="P26" i="3" s="1"/>
  <c r="K26" i="3"/>
  <c r="J26" i="3"/>
  <c r="M25" i="3"/>
  <c r="N25" i="3" s="1"/>
  <c r="O25" i="3" s="1"/>
  <c r="P25" i="3" s="1"/>
  <c r="K25" i="3"/>
  <c r="J25" i="3"/>
  <c r="M24" i="3"/>
  <c r="N24" i="3" s="1"/>
  <c r="O24" i="3" s="1"/>
  <c r="P24" i="3" s="1"/>
  <c r="K24" i="3"/>
  <c r="J24" i="3"/>
  <c r="M23" i="3"/>
  <c r="N23" i="3" s="1"/>
  <c r="O23" i="3" s="1"/>
  <c r="P23" i="3" s="1"/>
  <c r="K23" i="3"/>
  <c r="J23" i="3"/>
  <c r="M22" i="3"/>
  <c r="N22" i="3" s="1"/>
  <c r="O22" i="3" s="1"/>
  <c r="P22" i="3" s="1"/>
  <c r="K22" i="3"/>
  <c r="J22" i="3"/>
  <c r="M21" i="3"/>
  <c r="N21" i="3" s="1"/>
  <c r="O21" i="3" s="1"/>
  <c r="P21" i="3" s="1"/>
  <c r="K21" i="3"/>
  <c r="J21" i="3"/>
  <c r="M20" i="3"/>
  <c r="N20" i="3" s="1"/>
  <c r="O20" i="3" s="1"/>
  <c r="P20" i="3" s="1"/>
  <c r="K20" i="3"/>
  <c r="J20" i="3"/>
  <c r="M19" i="3"/>
  <c r="N19" i="3" s="1"/>
  <c r="O19" i="3" s="1"/>
  <c r="P19" i="3" s="1"/>
  <c r="K19" i="3"/>
  <c r="J19" i="3"/>
  <c r="M18" i="3"/>
  <c r="N18" i="3" s="1"/>
  <c r="O18" i="3" s="1"/>
  <c r="P18" i="3" s="1"/>
  <c r="K18" i="3"/>
  <c r="J18" i="3"/>
  <c r="M17" i="3"/>
  <c r="N17" i="3" s="1"/>
  <c r="O17" i="3" s="1"/>
  <c r="P17" i="3" s="1"/>
  <c r="K17" i="3"/>
  <c r="J17" i="3"/>
  <c r="M16" i="3"/>
  <c r="N16" i="3" s="1"/>
  <c r="O16" i="3" s="1"/>
  <c r="P16" i="3" s="1"/>
  <c r="K16" i="3"/>
  <c r="J16" i="3"/>
  <c r="M15" i="3"/>
  <c r="N15" i="3" s="1"/>
  <c r="O15" i="3" s="1"/>
  <c r="P15" i="3" s="1"/>
  <c r="K15" i="3"/>
  <c r="J15" i="3"/>
  <c r="M14" i="3"/>
  <c r="N14" i="3" s="1"/>
  <c r="O14" i="3" s="1"/>
  <c r="P14" i="3" s="1"/>
  <c r="K14" i="3"/>
  <c r="J14" i="3"/>
  <c r="M13" i="3"/>
  <c r="N13" i="3" s="1"/>
  <c r="O13" i="3" s="1"/>
  <c r="P13" i="3" s="1"/>
  <c r="K13" i="3"/>
  <c r="J13" i="3"/>
  <c r="M12" i="3"/>
  <c r="N12" i="3" s="1"/>
  <c r="O12" i="3" s="1"/>
  <c r="P12" i="3" s="1"/>
  <c r="K12" i="3"/>
  <c r="J12" i="3"/>
  <c r="M11" i="3"/>
  <c r="N11" i="3" s="1"/>
  <c r="O11" i="3" s="1"/>
  <c r="P11" i="3" s="1"/>
  <c r="K11" i="3"/>
  <c r="J11" i="3"/>
  <c r="M10" i="3"/>
  <c r="N10" i="3" s="1"/>
  <c r="O10" i="3" s="1"/>
  <c r="P10" i="3" s="1"/>
  <c r="K10" i="3"/>
  <c r="J10" i="3"/>
  <c r="M9" i="3"/>
  <c r="N9" i="3" s="1"/>
  <c r="O9" i="3" s="1"/>
  <c r="P9" i="3" s="1"/>
  <c r="K9" i="3"/>
  <c r="J9" i="3"/>
  <c r="L38" i="3" l="1"/>
  <c r="L27" i="3"/>
  <c r="L35" i="3"/>
  <c r="L26" i="3"/>
  <c r="L10" i="3"/>
  <c r="L18" i="3"/>
  <c r="L31" i="3"/>
  <c r="L36" i="3"/>
  <c r="L13" i="3"/>
  <c r="L21" i="3"/>
  <c r="L34" i="3"/>
  <c r="L19" i="3"/>
  <c r="L32" i="3"/>
  <c r="L15" i="3"/>
  <c r="L28" i="3"/>
  <c r="L9" i="3"/>
  <c r="L11" i="3"/>
  <c r="L16" i="3"/>
  <c r="L24" i="3"/>
  <c r="L29" i="3"/>
  <c r="L22" i="3"/>
  <c r="L12" i="3"/>
  <c r="L17" i="3"/>
  <c r="L25" i="3"/>
  <c r="L33" i="3"/>
  <c r="L30" i="3"/>
  <c r="L23" i="3"/>
  <c r="L20" i="3"/>
  <c r="L14" i="3"/>
  <c r="M7" i="3"/>
  <c r="N7" i="3" l="1"/>
  <c r="O7" i="3" s="1"/>
  <c r="P7" i="3" s="1"/>
  <c r="P53" i="3" s="1"/>
  <c r="K7" i="3"/>
  <c r="J7" i="3"/>
  <c r="L7" i="3" l="1"/>
</calcChain>
</file>

<file path=xl/sharedStrings.xml><?xml version="1.0" encoding="utf-8"?>
<sst xmlns="http://schemas.openxmlformats.org/spreadsheetml/2006/main" count="119" uniqueCount="75">
  <si>
    <t>Разина Н.В.</t>
  </si>
  <si>
    <t>кг</t>
  </si>
  <si>
    <t>Приложение № 1</t>
  </si>
  <si>
    <t>№</t>
  </si>
  <si>
    <t>Наименование предмета договора</t>
  </si>
  <si>
    <t>Ед. изм</t>
  </si>
  <si>
    <t>Кол-во</t>
  </si>
  <si>
    <t>Коммерческие предложения (руб./ед.изм.)</t>
  </si>
  <si>
    <t>Данные реестра договоров (руб./ед.изм.)</t>
  </si>
  <si>
    <t>Однородность совокупности значений выявленных цен, используемых в расчете Н(М)ЦК</t>
  </si>
  <si>
    <t>КП 1</t>
  </si>
  <si>
    <t>КП 2</t>
  </si>
  <si>
    <t>Номер сведений о договоре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</si>
  <si>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</si>
  <si>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</si>
  <si>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</si>
  <si>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theme="1"/>
        <rFont val="Arial"/>
        <family val="2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</si>
  <si>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</si>
  <si>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(вниз) до сотых долей после запятой (руб.)</t>
  </si>
  <si>
    <t>-</t>
  </si>
  <si>
    <t>КП 3</t>
  </si>
  <si>
    <t>л</t>
  </si>
  <si>
    <t>Икра кабачковая</t>
  </si>
  <si>
    <t>Рис</t>
  </si>
  <si>
    <t>Томатное пюре</t>
  </si>
  <si>
    <t>Сахар</t>
  </si>
  <si>
    <t>Кисель (концентрат)</t>
  </si>
  <si>
    <t>Кофейный напиток</t>
  </si>
  <si>
    <t>Печенье</t>
  </si>
  <si>
    <t>Лавровый лист</t>
  </si>
  <si>
    <t>Вафли</t>
  </si>
  <si>
    <t>Приправа "Вегета"</t>
  </si>
  <si>
    <r>
      <t xml:space="preserve">Вафли </t>
    </r>
    <r>
      <rPr>
        <b/>
        <sz val="10"/>
        <rFont val="Arial"/>
        <family val="2"/>
        <charset val="204"/>
      </rPr>
      <t>в индивид.упак.</t>
    </r>
  </si>
  <si>
    <t>Горох шлифованный</t>
  </si>
  <si>
    <t>Горошек зеленый</t>
  </si>
  <si>
    <t>Джем фрукт</t>
  </si>
  <si>
    <t>Дрожжи сухие</t>
  </si>
  <si>
    <r>
      <t xml:space="preserve">Зефир </t>
    </r>
    <r>
      <rPr>
        <b/>
        <sz val="10"/>
        <rFont val="Arial"/>
        <family val="2"/>
        <charset val="204"/>
      </rPr>
      <t>в индив.упак.0,055</t>
    </r>
  </si>
  <si>
    <t>Какао-порошок</t>
  </si>
  <si>
    <t>Капуста квашеная</t>
  </si>
  <si>
    <t>Конфеты шокол</t>
  </si>
  <si>
    <t>Крахмал картофель.</t>
  </si>
  <si>
    <t>Крупа гречневая ядрица</t>
  </si>
  <si>
    <t>Крупа манная</t>
  </si>
  <si>
    <t>Крупа ячменная  перловая</t>
  </si>
  <si>
    <t>Кукуруза консерв</t>
  </si>
  <si>
    <t>Лапша (мак.издел.) гр А</t>
  </si>
  <si>
    <t>Вермишель в/с гр А</t>
  </si>
  <si>
    <t>Макаронные изделия гр А</t>
  </si>
  <si>
    <t>Масло подсолнечн. Растит.</t>
  </si>
  <si>
    <t>Мука пшеничная хлебопек.</t>
  </si>
  <si>
    <t xml:space="preserve"> Хлопья овсянные ЭКСТРА</t>
  </si>
  <si>
    <t>Огурцы консерв.БЕЗ УКСУСА</t>
  </si>
  <si>
    <t>Перец черный  молотый</t>
  </si>
  <si>
    <r>
      <t xml:space="preserve">Печенье </t>
    </r>
    <r>
      <rPr>
        <b/>
        <sz val="10"/>
        <rFont val="Arial"/>
        <family val="2"/>
        <charset val="204"/>
      </rPr>
      <t>в индивид.упак.</t>
    </r>
  </si>
  <si>
    <t>Помидоры консерв.</t>
  </si>
  <si>
    <t>*Приправа Хмели-сунели</t>
  </si>
  <si>
    <t>Приправа "Зелень сушеная укроп петрушка"</t>
  </si>
  <si>
    <t>Пшено шлифованное</t>
  </si>
  <si>
    <t>Сок  фруктовый 0,2 л</t>
  </si>
  <si>
    <t>Сок  фруктовый 1 л</t>
  </si>
  <si>
    <t>Соль йодированная</t>
  </si>
  <si>
    <t>Уксус стол 9%</t>
  </si>
  <si>
    <t>Фасоль белая</t>
  </si>
  <si>
    <t>Чай черный</t>
  </si>
  <si>
    <t>Шоколад "Аленка"0,015гр</t>
  </si>
  <si>
    <t>Майонез.</t>
  </si>
  <si>
    <t>Вода менеральная</t>
  </si>
  <si>
    <t>Специалист в сфере закупок</t>
  </si>
  <si>
    <t xml:space="preserve">Расчет и обоснование начальной (максимальной) цены договора методом сопоставимых рыночных цен (Н(М)ЦД) 
</t>
  </si>
  <si>
    <t>к техническому заданию  на поставку продуктов питания (бакалея) на 2021год</t>
  </si>
  <si>
    <t>Н(М)ЦД, определяемая методом сопоставимых рыночных цен (анализа рынка)*</t>
  </si>
  <si>
    <r>
      <rPr>
        <b/>
        <sz val="10"/>
        <color theme="1"/>
        <rFont val="Arial"/>
        <family val="2"/>
        <charset val="204"/>
      </rPr>
      <t>Расчет Н(М)ЦД по формуле</t>
    </r>
    <r>
      <rPr>
        <sz val="10"/>
        <color theme="1"/>
        <rFont val="Arial"/>
        <family val="2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</si>
  <si>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Н(М)ЦД договора с учетом округления цены за единицу (руб.)</t>
  </si>
  <si>
    <t>Начальная (максимальная) цена договора рассчитана с использованием метода сопоставления рыночных цен. Таким образом НМЦД  составила (рублей):4 202 670,02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</si>
</sst>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5" fillId="0" borderId="1" xfId="0" applyFont="1" applyBorder="1"/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4" fontId="3" fillId="2" borderId="0" xfId="0" applyNumberFormat="1" applyFont="1" applyFill="1"/>
    <xf numFmtId="0" fontId="3" fillId="2" borderId="0" xfId="0" applyFont="1" applyFill="1" applyAlignment="1" applyProtection="1">
      <alignment horizontal="center" wrapText="1"/>
      <protection locked="0"/>
    </xf>
    <xf numFmtId="0" fontId="0" fillId="0" borderId="1" xfId="0" applyBorder="1"/>
    <xf numFmtId="164" fontId="6" fillId="2" borderId="1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wrapText="1"/>
    </xf>
    <xf numFmtId="0" fontId="10" fillId="0" borderId="1" xfId="0" applyFont="1" applyBorder="1"/>
    <xf numFmtId="0" fontId="9" fillId="0" borderId="1" xfId="2" applyBorder="1"/>
    <xf numFmtId="0" fontId="10" fillId="0" borderId="1" xfId="2" applyFont="1" applyBorder="1" applyAlignment="1">
      <alignment wrapText="1"/>
    </xf>
    <xf numFmtId="0" fontId="10" fillId="0" borderId="1" xfId="2" applyFont="1" applyBorder="1"/>
    <xf numFmtId="0" fontId="10" fillId="2" borderId="1" xfId="2" applyFont="1" applyFill="1" applyBorder="1"/>
    <xf numFmtId="2" fontId="6" fillId="0" borderId="1" xfId="0" applyNumberFormat="1" applyFont="1" applyBorder="1"/>
    <xf numFmtId="0" fontId="12" fillId="0" borderId="1" xfId="0" applyFont="1" applyBorder="1"/>
    <xf numFmtId="2" fontId="13" fillId="2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wrapText="1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right" vertical="top" wrapText="1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0" fontId="1" fillId="0" borderId="0" xfId="0" applyFont="1" applyAlignment="1">
      <alignment horizontal="righ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10875" y="3228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918633</xdr:colOff>
      <xdr:row>5</xdr:row>
      <xdr:rowOff>945092</xdr:rowOff>
    </xdr:from>
    <xdr:to>
      <xdr:col>10</xdr:col>
      <xdr:colOff>934508</xdr:colOff>
      <xdr:row>5</xdr:row>
      <xdr:rowOff>1383242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06216" y="1738842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5</xdr:row>
      <xdr:rowOff>2085975</xdr:rowOff>
    </xdr:from>
    <xdr:to>
      <xdr:col>13</xdr:col>
      <xdr:colOff>19050</xdr:colOff>
      <xdr:row>5</xdr:row>
      <xdr:rowOff>2438400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791950" y="4362450"/>
          <a:ext cx="1485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5</xdr:row>
      <xdr:rowOff>1809750</xdr:rowOff>
    </xdr:from>
    <xdr:to>
      <xdr:col>12</xdr:col>
      <xdr:colOff>304800</xdr:colOff>
      <xdr:row>5</xdr:row>
      <xdr:rowOff>2038350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896725" y="4086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8</xdr:row>
      <xdr:rowOff>2085975</xdr:rowOff>
    </xdr:from>
    <xdr:to>
      <xdr:col>13</xdr:col>
      <xdr:colOff>19050</xdr:colOff>
      <xdr:row>8</xdr:row>
      <xdr:rowOff>2438400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8</xdr:row>
      <xdr:rowOff>1809750</xdr:rowOff>
    </xdr:from>
    <xdr:to>
      <xdr:col>12</xdr:col>
      <xdr:colOff>304800</xdr:colOff>
      <xdr:row>8</xdr:row>
      <xdr:rowOff>2038350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9</xdr:row>
      <xdr:rowOff>2085975</xdr:rowOff>
    </xdr:from>
    <xdr:to>
      <xdr:col>13</xdr:col>
      <xdr:colOff>19050</xdr:colOff>
      <xdr:row>9</xdr:row>
      <xdr:rowOff>2438400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9</xdr:row>
      <xdr:rowOff>1809750</xdr:rowOff>
    </xdr:from>
    <xdr:to>
      <xdr:col>12</xdr:col>
      <xdr:colOff>304800</xdr:colOff>
      <xdr:row>9</xdr:row>
      <xdr:rowOff>2038350</xdr:rowOff>
    </xdr:to>
    <xdr:pic>
      <xdr:nvPicPr>
        <xdr:cNvPr id="1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10</xdr:row>
      <xdr:rowOff>2085975</xdr:rowOff>
    </xdr:from>
    <xdr:to>
      <xdr:col>13</xdr:col>
      <xdr:colOff>19050</xdr:colOff>
      <xdr:row>10</xdr:row>
      <xdr:rowOff>2438400</xdr:rowOff>
    </xdr:to>
    <xdr:pic>
      <xdr:nvPicPr>
        <xdr:cNvPr id="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10</xdr:row>
      <xdr:rowOff>1809750</xdr:rowOff>
    </xdr:from>
    <xdr:to>
      <xdr:col>12</xdr:col>
      <xdr:colOff>304800</xdr:colOff>
      <xdr:row>10</xdr:row>
      <xdr:rowOff>2038350</xdr:rowOff>
    </xdr:to>
    <xdr:pic>
      <xdr:nvPicPr>
        <xdr:cNvPr id="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11</xdr:row>
      <xdr:rowOff>2085975</xdr:rowOff>
    </xdr:from>
    <xdr:to>
      <xdr:col>13</xdr:col>
      <xdr:colOff>19050</xdr:colOff>
      <xdr:row>11</xdr:row>
      <xdr:rowOff>2438400</xdr:rowOff>
    </xdr:to>
    <xdr:pic>
      <xdr:nvPicPr>
        <xdr:cNvPr id="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11</xdr:row>
      <xdr:rowOff>1809750</xdr:rowOff>
    </xdr:from>
    <xdr:to>
      <xdr:col>12</xdr:col>
      <xdr:colOff>304800</xdr:colOff>
      <xdr:row>11</xdr:row>
      <xdr:rowOff>2038350</xdr:rowOff>
    </xdr:to>
    <xdr:pic>
      <xdr:nvPicPr>
        <xdr:cNvPr id="1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12</xdr:row>
      <xdr:rowOff>2085975</xdr:rowOff>
    </xdr:from>
    <xdr:to>
      <xdr:col>13</xdr:col>
      <xdr:colOff>19050</xdr:colOff>
      <xdr:row>12</xdr:row>
      <xdr:rowOff>2438400</xdr:rowOff>
    </xdr:to>
    <xdr:pic>
      <xdr:nvPicPr>
        <xdr:cNvPr id="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12</xdr:row>
      <xdr:rowOff>1809750</xdr:rowOff>
    </xdr:from>
    <xdr:to>
      <xdr:col>12</xdr:col>
      <xdr:colOff>304800</xdr:colOff>
      <xdr:row>12</xdr:row>
      <xdr:rowOff>2038350</xdr:rowOff>
    </xdr:to>
    <xdr:pic>
      <xdr:nvPicPr>
        <xdr:cNvPr id="1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13</xdr:row>
      <xdr:rowOff>2085975</xdr:rowOff>
    </xdr:from>
    <xdr:to>
      <xdr:col>13</xdr:col>
      <xdr:colOff>19050</xdr:colOff>
      <xdr:row>13</xdr:row>
      <xdr:rowOff>2438400</xdr:rowOff>
    </xdr:to>
    <xdr:pic>
      <xdr:nvPicPr>
        <xdr:cNvPr id="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13</xdr:row>
      <xdr:rowOff>1809750</xdr:rowOff>
    </xdr:from>
    <xdr:to>
      <xdr:col>12</xdr:col>
      <xdr:colOff>304800</xdr:colOff>
      <xdr:row>13</xdr:row>
      <xdr:rowOff>2038350</xdr:rowOff>
    </xdr:to>
    <xdr:pic>
      <xdr:nvPicPr>
        <xdr:cNvPr id="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14</xdr:row>
      <xdr:rowOff>0</xdr:rowOff>
    </xdr:from>
    <xdr:to>
      <xdr:col>13</xdr:col>
      <xdr:colOff>19050</xdr:colOff>
      <xdr:row>14</xdr:row>
      <xdr:rowOff>0</xdr:rowOff>
    </xdr:to>
    <xdr:pic>
      <xdr:nvPicPr>
        <xdr:cNvPr id="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14</xdr:row>
      <xdr:rowOff>0</xdr:rowOff>
    </xdr:from>
    <xdr:to>
      <xdr:col>12</xdr:col>
      <xdr:colOff>304800</xdr:colOff>
      <xdr:row>14</xdr:row>
      <xdr:rowOff>0</xdr:rowOff>
    </xdr:to>
    <xdr:pic>
      <xdr:nvPicPr>
        <xdr:cNvPr id="2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14</xdr:row>
      <xdr:rowOff>2085975</xdr:rowOff>
    </xdr:from>
    <xdr:to>
      <xdr:col>13</xdr:col>
      <xdr:colOff>19050</xdr:colOff>
      <xdr:row>14</xdr:row>
      <xdr:rowOff>2438400</xdr:rowOff>
    </xdr:to>
    <xdr:pic>
      <xdr:nvPicPr>
        <xdr:cNvPr id="2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14</xdr:row>
      <xdr:rowOff>1809750</xdr:rowOff>
    </xdr:from>
    <xdr:to>
      <xdr:col>12</xdr:col>
      <xdr:colOff>304800</xdr:colOff>
      <xdr:row>14</xdr:row>
      <xdr:rowOff>2038350</xdr:rowOff>
    </xdr:to>
    <xdr:pic>
      <xdr:nvPicPr>
        <xdr:cNvPr id="2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15</xdr:row>
      <xdr:rowOff>2085975</xdr:rowOff>
    </xdr:from>
    <xdr:to>
      <xdr:col>13</xdr:col>
      <xdr:colOff>19050</xdr:colOff>
      <xdr:row>15</xdr:row>
      <xdr:rowOff>2438400</xdr:rowOff>
    </xdr:to>
    <xdr:pic>
      <xdr:nvPicPr>
        <xdr:cNvPr id="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15</xdr:row>
      <xdr:rowOff>1809750</xdr:rowOff>
    </xdr:from>
    <xdr:to>
      <xdr:col>12</xdr:col>
      <xdr:colOff>304800</xdr:colOff>
      <xdr:row>15</xdr:row>
      <xdr:rowOff>2038350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16</xdr:row>
      <xdr:rowOff>2085975</xdr:rowOff>
    </xdr:from>
    <xdr:to>
      <xdr:col>13</xdr:col>
      <xdr:colOff>19050</xdr:colOff>
      <xdr:row>16</xdr:row>
      <xdr:rowOff>2438400</xdr:rowOff>
    </xdr:to>
    <xdr:pic>
      <xdr:nvPicPr>
        <xdr:cNvPr id="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16</xdr:row>
      <xdr:rowOff>1809750</xdr:rowOff>
    </xdr:from>
    <xdr:to>
      <xdr:col>12</xdr:col>
      <xdr:colOff>304800</xdr:colOff>
      <xdr:row>16</xdr:row>
      <xdr:rowOff>2038350</xdr:rowOff>
    </xdr:to>
    <xdr:pic>
      <xdr:nvPicPr>
        <xdr:cNvPr id="2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17</xdr:row>
      <xdr:rowOff>2085975</xdr:rowOff>
    </xdr:from>
    <xdr:to>
      <xdr:col>13</xdr:col>
      <xdr:colOff>19050</xdr:colOff>
      <xdr:row>17</xdr:row>
      <xdr:rowOff>2438400</xdr:rowOff>
    </xdr:to>
    <xdr:pic>
      <xdr:nvPicPr>
        <xdr:cNvPr id="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17</xdr:row>
      <xdr:rowOff>1809750</xdr:rowOff>
    </xdr:from>
    <xdr:to>
      <xdr:col>12</xdr:col>
      <xdr:colOff>304800</xdr:colOff>
      <xdr:row>17</xdr:row>
      <xdr:rowOff>2038350</xdr:rowOff>
    </xdr:to>
    <xdr:pic>
      <xdr:nvPicPr>
        <xdr:cNvPr id="3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18</xdr:row>
      <xdr:rowOff>2085975</xdr:rowOff>
    </xdr:from>
    <xdr:to>
      <xdr:col>13</xdr:col>
      <xdr:colOff>19050</xdr:colOff>
      <xdr:row>18</xdr:row>
      <xdr:rowOff>2438400</xdr:rowOff>
    </xdr:to>
    <xdr:pic>
      <xdr:nvPicPr>
        <xdr:cNvPr id="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18</xdr:row>
      <xdr:rowOff>1809750</xdr:rowOff>
    </xdr:from>
    <xdr:to>
      <xdr:col>12</xdr:col>
      <xdr:colOff>304800</xdr:colOff>
      <xdr:row>18</xdr:row>
      <xdr:rowOff>2038350</xdr:rowOff>
    </xdr:to>
    <xdr:pic>
      <xdr:nvPicPr>
        <xdr:cNvPr id="3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19</xdr:row>
      <xdr:rowOff>2085975</xdr:rowOff>
    </xdr:from>
    <xdr:to>
      <xdr:col>13</xdr:col>
      <xdr:colOff>19050</xdr:colOff>
      <xdr:row>19</xdr:row>
      <xdr:rowOff>2438400</xdr:rowOff>
    </xdr:to>
    <xdr:pic>
      <xdr:nvPicPr>
        <xdr:cNvPr id="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19</xdr:row>
      <xdr:rowOff>1809750</xdr:rowOff>
    </xdr:from>
    <xdr:to>
      <xdr:col>12</xdr:col>
      <xdr:colOff>304800</xdr:colOff>
      <xdr:row>19</xdr:row>
      <xdr:rowOff>2038350</xdr:rowOff>
    </xdr:to>
    <xdr:pic>
      <xdr:nvPicPr>
        <xdr:cNvPr id="3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20</xdr:row>
      <xdr:rowOff>2085975</xdr:rowOff>
    </xdr:from>
    <xdr:to>
      <xdr:col>13</xdr:col>
      <xdr:colOff>19050</xdr:colOff>
      <xdr:row>20</xdr:row>
      <xdr:rowOff>2438400</xdr:rowOff>
    </xdr:to>
    <xdr:pic>
      <xdr:nvPicPr>
        <xdr:cNvPr id="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20</xdr:row>
      <xdr:rowOff>1809750</xdr:rowOff>
    </xdr:from>
    <xdr:to>
      <xdr:col>12</xdr:col>
      <xdr:colOff>304800</xdr:colOff>
      <xdr:row>20</xdr:row>
      <xdr:rowOff>2038350</xdr:rowOff>
    </xdr:to>
    <xdr:pic>
      <xdr:nvPicPr>
        <xdr:cNvPr id="3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21</xdr:row>
      <xdr:rowOff>2085975</xdr:rowOff>
    </xdr:from>
    <xdr:to>
      <xdr:col>13</xdr:col>
      <xdr:colOff>19050</xdr:colOff>
      <xdr:row>21</xdr:row>
      <xdr:rowOff>2438400</xdr:rowOff>
    </xdr:to>
    <xdr:pic>
      <xdr:nvPicPr>
        <xdr:cNvPr id="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21</xdr:row>
      <xdr:rowOff>1809750</xdr:rowOff>
    </xdr:from>
    <xdr:to>
      <xdr:col>12</xdr:col>
      <xdr:colOff>304800</xdr:colOff>
      <xdr:row>21</xdr:row>
      <xdr:rowOff>2038350</xdr:rowOff>
    </xdr:to>
    <xdr:pic>
      <xdr:nvPicPr>
        <xdr:cNvPr id="3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22</xdr:row>
      <xdr:rowOff>2085975</xdr:rowOff>
    </xdr:from>
    <xdr:to>
      <xdr:col>13</xdr:col>
      <xdr:colOff>19050</xdr:colOff>
      <xdr:row>22</xdr:row>
      <xdr:rowOff>2438400</xdr:rowOff>
    </xdr:to>
    <xdr:pic>
      <xdr:nvPicPr>
        <xdr:cNvPr id="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22</xdr:row>
      <xdr:rowOff>1809750</xdr:rowOff>
    </xdr:from>
    <xdr:to>
      <xdr:col>12</xdr:col>
      <xdr:colOff>304800</xdr:colOff>
      <xdr:row>22</xdr:row>
      <xdr:rowOff>2038350</xdr:rowOff>
    </xdr:to>
    <xdr:pic>
      <xdr:nvPicPr>
        <xdr:cNvPr id="4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23</xdr:row>
      <xdr:rowOff>2085975</xdr:rowOff>
    </xdr:from>
    <xdr:to>
      <xdr:col>13</xdr:col>
      <xdr:colOff>19050</xdr:colOff>
      <xdr:row>23</xdr:row>
      <xdr:rowOff>2438400</xdr:rowOff>
    </xdr:to>
    <xdr:pic>
      <xdr:nvPicPr>
        <xdr:cNvPr id="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23</xdr:row>
      <xdr:rowOff>1809750</xdr:rowOff>
    </xdr:from>
    <xdr:to>
      <xdr:col>12</xdr:col>
      <xdr:colOff>304800</xdr:colOff>
      <xdr:row>23</xdr:row>
      <xdr:rowOff>2038350</xdr:rowOff>
    </xdr:to>
    <xdr:pic>
      <xdr:nvPicPr>
        <xdr:cNvPr id="4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24</xdr:row>
      <xdr:rowOff>2085975</xdr:rowOff>
    </xdr:from>
    <xdr:to>
      <xdr:col>13</xdr:col>
      <xdr:colOff>19050</xdr:colOff>
      <xdr:row>24</xdr:row>
      <xdr:rowOff>2438400</xdr:rowOff>
    </xdr:to>
    <xdr:pic>
      <xdr:nvPicPr>
        <xdr:cNvPr id="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24</xdr:row>
      <xdr:rowOff>1809750</xdr:rowOff>
    </xdr:from>
    <xdr:to>
      <xdr:col>12</xdr:col>
      <xdr:colOff>304800</xdr:colOff>
      <xdr:row>24</xdr:row>
      <xdr:rowOff>2038350</xdr:rowOff>
    </xdr:to>
    <xdr:pic>
      <xdr:nvPicPr>
        <xdr:cNvPr id="4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25</xdr:row>
      <xdr:rowOff>2085975</xdr:rowOff>
    </xdr:from>
    <xdr:to>
      <xdr:col>13</xdr:col>
      <xdr:colOff>19050</xdr:colOff>
      <xdr:row>25</xdr:row>
      <xdr:rowOff>2438400</xdr:rowOff>
    </xdr:to>
    <xdr:pic>
      <xdr:nvPicPr>
        <xdr:cNvPr id="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25</xdr:row>
      <xdr:rowOff>1809750</xdr:rowOff>
    </xdr:from>
    <xdr:to>
      <xdr:col>12</xdr:col>
      <xdr:colOff>304800</xdr:colOff>
      <xdr:row>25</xdr:row>
      <xdr:rowOff>2038350</xdr:rowOff>
    </xdr:to>
    <xdr:pic>
      <xdr:nvPicPr>
        <xdr:cNvPr id="4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26</xdr:row>
      <xdr:rowOff>2085975</xdr:rowOff>
    </xdr:from>
    <xdr:to>
      <xdr:col>13</xdr:col>
      <xdr:colOff>19050</xdr:colOff>
      <xdr:row>26</xdr:row>
      <xdr:rowOff>2438400</xdr:rowOff>
    </xdr:to>
    <xdr:pic>
      <xdr:nvPicPr>
        <xdr:cNvPr id="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26</xdr:row>
      <xdr:rowOff>1809750</xdr:rowOff>
    </xdr:from>
    <xdr:to>
      <xdr:col>12</xdr:col>
      <xdr:colOff>304800</xdr:colOff>
      <xdr:row>26</xdr:row>
      <xdr:rowOff>2038350</xdr:rowOff>
    </xdr:to>
    <xdr:pic>
      <xdr:nvPicPr>
        <xdr:cNvPr id="4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27</xdr:row>
      <xdr:rowOff>2085975</xdr:rowOff>
    </xdr:from>
    <xdr:to>
      <xdr:col>13</xdr:col>
      <xdr:colOff>19050</xdr:colOff>
      <xdr:row>27</xdr:row>
      <xdr:rowOff>2438400</xdr:rowOff>
    </xdr:to>
    <xdr:pic>
      <xdr:nvPicPr>
        <xdr:cNvPr id="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27</xdr:row>
      <xdr:rowOff>1809750</xdr:rowOff>
    </xdr:from>
    <xdr:to>
      <xdr:col>12</xdr:col>
      <xdr:colOff>304800</xdr:colOff>
      <xdr:row>27</xdr:row>
      <xdr:rowOff>2038350</xdr:rowOff>
    </xdr:to>
    <xdr:pic>
      <xdr:nvPicPr>
        <xdr:cNvPr id="5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28</xdr:row>
      <xdr:rowOff>2085975</xdr:rowOff>
    </xdr:from>
    <xdr:to>
      <xdr:col>13</xdr:col>
      <xdr:colOff>19050</xdr:colOff>
      <xdr:row>28</xdr:row>
      <xdr:rowOff>2438400</xdr:rowOff>
    </xdr:to>
    <xdr:pic>
      <xdr:nvPicPr>
        <xdr:cNvPr id="5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28</xdr:row>
      <xdr:rowOff>1809750</xdr:rowOff>
    </xdr:from>
    <xdr:to>
      <xdr:col>12</xdr:col>
      <xdr:colOff>304800</xdr:colOff>
      <xdr:row>28</xdr:row>
      <xdr:rowOff>2038350</xdr:rowOff>
    </xdr:to>
    <xdr:pic>
      <xdr:nvPicPr>
        <xdr:cNvPr id="5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29</xdr:row>
      <xdr:rowOff>2085975</xdr:rowOff>
    </xdr:from>
    <xdr:to>
      <xdr:col>13</xdr:col>
      <xdr:colOff>19050</xdr:colOff>
      <xdr:row>29</xdr:row>
      <xdr:rowOff>2438400</xdr:rowOff>
    </xdr:to>
    <xdr:pic>
      <xdr:nvPicPr>
        <xdr:cNvPr id="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29</xdr:row>
      <xdr:rowOff>1809750</xdr:rowOff>
    </xdr:from>
    <xdr:to>
      <xdr:col>12</xdr:col>
      <xdr:colOff>304800</xdr:colOff>
      <xdr:row>29</xdr:row>
      <xdr:rowOff>2038350</xdr:rowOff>
    </xdr:to>
    <xdr:pic>
      <xdr:nvPicPr>
        <xdr:cNvPr id="5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30</xdr:row>
      <xdr:rowOff>2085975</xdr:rowOff>
    </xdr:from>
    <xdr:to>
      <xdr:col>13</xdr:col>
      <xdr:colOff>19050</xdr:colOff>
      <xdr:row>30</xdr:row>
      <xdr:rowOff>2438400</xdr:rowOff>
    </xdr:to>
    <xdr:pic>
      <xdr:nvPicPr>
        <xdr:cNvPr id="5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30</xdr:row>
      <xdr:rowOff>1809750</xdr:rowOff>
    </xdr:from>
    <xdr:to>
      <xdr:col>12</xdr:col>
      <xdr:colOff>304800</xdr:colOff>
      <xdr:row>30</xdr:row>
      <xdr:rowOff>2038350</xdr:rowOff>
    </xdr:to>
    <xdr:pic>
      <xdr:nvPicPr>
        <xdr:cNvPr id="5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31</xdr:row>
      <xdr:rowOff>2085975</xdr:rowOff>
    </xdr:from>
    <xdr:to>
      <xdr:col>13</xdr:col>
      <xdr:colOff>19050</xdr:colOff>
      <xdr:row>31</xdr:row>
      <xdr:rowOff>2438400</xdr:rowOff>
    </xdr:to>
    <xdr:pic>
      <xdr:nvPicPr>
        <xdr:cNvPr id="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31</xdr:row>
      <xdr:rowOff>1809750</xdr:rowOff>
    </xdr:from>
    <xdr:to>
      <xdr:col>12</xdr:col>
      <xdr:colOff>304800</xdr:colOff>
      <xdr:row>31</xdr:row>
      <xdr:rowOff>2038350</xdr:rowOff>
    </xdr:to>
    <xdr:pic>
      <xdr:nvPicPr>
        <xdr:cNvPr id="5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6</xdr:row>
      <xdr:rowOff>2085975</xdr:rowOff>
    </xdr:from>
    <xdr:to>
      <xdr:col>13</xdr:col>
      <xdr:colOff>19050</xdr:colOff>
      <xdr:row>6</xdr:row>
      <xdr:rowOff>2438400</xdr:rowOff>
    </xdr:to>
    <xdr:pic>
      <xdr:nvPicPr>
        <xdr:cNvPr id="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6</xdr:row>
      <xdr:rowOff>1809750</xdr:rowOff>
    </xdr:from>
    <xdr:to>
      <xdr:col>12</xdr:col>
      <xdr:colOff>304800</xdr:colOff>
      <xdr:row>6</xdr:row>
      <xdr:rowOff>2038350</xdr:rowOff>
    </xdr:to>
    <xdr:pic>
      <xdr:nvPicPr>
        <xdr:cNvPr id="6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8</xdr:row>
      <xdr:rowOff>2085975</xdr:rowOff>
    </xdr:from>
    <xdr:to>
      <xdr:col>13</xdr:col>
      <xdr:colOff>19050</xdr:colOff>
      <xdr:row>8</xdr:row>
      <xdr:rowOff>2438400</xdr:rowOff>
    </xdr:to>
    <xdr:pic>
      <xdr:nvPicPr>
        <xdr:cNvPr id="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8</xdr:row>
      <xdr:rowOff>1809750</xdr:rowOff>
    </xdr:from>
    <xdr:to>
      <xdr:col>12</xdr:col>
      <xdr:colOff>304800</xdr:colOff>
      <xdr:row>8</xdr:row>
      <xdr:rowOff>2038350</xdr:rowOff>
    </xdr:to>
    <xdr:pic>
      <xdr:nvPicPr>
        <xdr:cNvPr id="6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9</xdr:row>
      <xdr:rowOff>2085975</xdr:rowOff>
    </xdr:from>
    <xdr:to>
      <xdr:col>13</xdr:col>
      <xdr:colOff>19050</xdr:colOff>
      <xdr:row>9</xdr:row>
      <xdr:rowOff>2438400</xdr:rowOff>
    </xdr:to>
    <xdr:pic>
      <xdr:nvPicPr>
        <xdr:cNvPr id="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9</xdr:row>
      <xdr:rowOff>1809750</xdr:rowOff>
    </xdr:from>
    <xdr:to>
      <xdr:col>12</xdr:col>
      <xdr:colOff>304800</xdr:colOff>
      <xdr:row>9</xdr:row>
      <xdr:rowOff>2038350</xdr:rowOff>
    </xdr:to>
    <xdr:pic>
      <xdr:nvPicPr>
        <xdr:cNvPr id="6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8</xdr:row>
      <xdr:rowOff>2085975</xdr:rowOff>
    </xdr:from>
    <xdr:to>
      <xdr:col>13</xdr:col>
      <xdr:colOff>19050</xdr:colOff>
      <xdr:row>8</xdr:row>
      <xdr:rowOff>2438400</xdr:rowOff>
    </xdr:to>
    <xdr:pic>
      <xdr:nvPicPr>
        <xdr:cNvPr id="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8</xdr:row>
      <xdr:rowOff>1809750</xdr:rowOff>
    </xdr:from>
    <xdr:to>
      <xdr:col>12</xdr:col>
      <xdr:colOff>304800</xdr:colOff>
      <xdr:row>8</xdr:row>
      <xdr:rowOff>2038350</xdr:rowOff>
    </xdr:to>
    <xdr:pic>
      <xdr:nvPicPr>
        <xdr:cNvPr id="6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9</xdr:row>
      <xdr:rowOff>2085975</xdr:rowOff>
    </xdr:from>
    <xdr:to>
      <xdr:col>13</xdr:col>
      <xdr:colOff>19050</xdr:colOff>
      <xdr:row>9</xdr:row>
      <xdr:rowOff>2438400</xdr:rowOff>
    </xdr:to>
    <xdr:pic>
      <xdr:nvPicPr>
        <xdr:cNvPr id="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9</xdr:row>
      <xdr:rowOff>1809750</xdr:rowOff>
    </xdr:from>
    <xdr:to>
      <xdr:col>12</xdr:col>
      <xdr:colOff>304800</xdr:colOff>
      <xdr:row>9</xdr:row>
      <xdr:rowOff>2038350</xdr:rowOff>
    </xdr:to>
    <xdr:pic>
      <xdr:nvPicPr>
        <xdr:cNvPr id="7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9</xdr:row>
      <xdr:rowOff>2085975</xdr:rowOff>
    </xdr:from>
    <xdr:to>
      <xdr:col>13</xdr:col>
      <xdr:colOff>19050</xdr:colOff>
      <xdr:row>9</xdr:row>
      <xdr:rowOff>2438400</xdr:rowOff>
    </xdr:to>
    <xdr:pic>
      <xdr:nvPicPr>
        <xdr:cNvPr id="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9</xdr:row>
      <xdr:rowOff>1809750</xdr:rowOff>
    </xdr:from>
    <xdr:to>
      <xdr:col>12</xdr:col>
      <xdr:colOff>304800</xdr:colOff>
      <xdr:row>9</xdr:row>
      <xdr:rowOff>2038350</xdr:rowOff>
    </xdr:to>
    <xdr:pic>
      <xdr:nvPicPr>
        <xdr:cNvPr id="7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10</xdr:row>
      <xdr:rowOff>2085975</xdr:rowOff>
    </xdr:from>
    <xdr:to>
      <xdr:col>13</xdr:col>
      <xdr:colOff>19050</xdr:colOff>
      <xdr:row>10</xdr:row>
      <xdr:rowOff>2438400</xdr:rowOff>
    </xdr:to>
    <xdr:pic>
      <xdr:nvPicPr>
        <xdr:cNvPr id="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10</xdr:row>
      <xdr:rowOff>1809750</xdr:rowOff>
    </xdr:from>
    <xdr:to>
      <xdr:col>12</xdr:col>
      <xdr:colOff>304800</xdr:colOff>
      <xdr:row>10</xdr:row>
      <xdr:rowOff>2038350</xdr:rowOff>
    </xdr:to>
    <xdr:pic>
      <xdr:nvPicPr>
        <xdr:cNvPr id="7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10</xdr:row>
      <xdr:rowOff>2085975</xdr:rowOff>
    </xdr:from>
    <xdr:to>
      <xdr:col>13</xdr:col>
      <xdr:colOff>19050</xdr:colOff>
      <xdr:row>10</xdr:row>
      <xdr:rowOff>2438400</xdr:rowOff>
    </xdr:to>
    <xdr:pic>
      <xdr:nvPicPr>
        <xdr:cNvPr id="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10</xdr:row>
      <xdr:rowOff>1809750</xdr:rowOff>
    </xdr:from>
    <xdr:to>
      <xdr:col>12</xdr:col>
      <xdr:colOff>304800</xdr:colOff>
      <xdr:row>10</xdr:row>
      <xdr:rowOff>2038350</xdr:rowOff>
    </xdr:to>
    <xdr:pic>
      <xdr:nvPicPr>
        <xdr:cNvPr id="7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11</xdr:row>
      <xdr:rowOff>2085975</xdr:rowOff>
    </xdr:from>
    <xdr:to>
      <xdr:col>13</xdr:col>
      <xdr:colOff>19050</xdr:colOff>
      <xdr:row>11</xdr:row>
      <xdr:rowOff>2438400</xdr:rowOff>
    </xdr:to>
    <xdr:pic>
      <xdr:nvPicPr>
        <xdr:cNvPr id="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11</xdr:row>
      <xdr:rowOff>1809750</xdr:rowOff>
    </xdr:from>
    <xdr:to>
      <xdr:col>12</xdr:col>
      <xdr:colOff>304800</xdr:colOff>
      <xdr:row>11</xdr:row>
      <xdr:rowOff>2038350</xdr:rowOff>
    </xdr:to>
    <xdr:pic>
      <xdr:nvPicPr>
        <xdr:cNvPr id="7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11</xdr:row>
      <xdr:rowOff>2085975</xdr:rowOff>
    </xdr:from>
    <xdr:to>
      <xdr:col>13</xdr:col>
      <xdr:colOff>19050</xdr:colOff>
      <xdr:row>11</xdr:row>
      <xdr:rowOff>2438400</xdr:rowOff>
    </xdr:to>
    <xdr:pic>
      <xdr:nvPicPr>
        <xdr:cNvPr id="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11</xdr:row>
      <xdr:rowOff>1809750</xdr:rowOff>
    </xdr:from>
    <xdr:to>
      <xdr:col>12</xdr:col>
      <xdr:colOff>304800</xdr:colOff>
      <xdr:row>11</xdr:row>
      <xdr:rowOff>2038350</xdr:rowOff>
    </xdr:to>
    <xdr:pic>
      <xdr:nvPicPr>
        <xdr:cNvPr id="8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12</xdr:row>
      <xdr:rowOff>2085975</xdr:rowOff>
    </xdr:from>
    <xdr:to>
      <xdr:col>13</xdr:col>
      <xdr:colOff>19050</xdr:colOff>
      <xdr:row>12</xdr:row>
      <xdr:rowOff>2438400</xdr:rowOff>
    </xdr:to>
    <xdr:pic>
      <xdr:nvPicPr>
        <xdr:cNvPr id="8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12</xdr:row>
      <xdr:rowOff>1809750</xdr:rowOff>
    </xdr:from>
    <xdr:to>
      <xdr:col>12</xdr:col>
      <xdr:colOff>304800</xdr:colOff>
      <xdr:row>12</xdr:row>
      <xdr:rowOff>2038350</xdr:rowOff>
    </xdr:to>
    <xdr:pic>
      <xdr:nvPicPr>
        <xdr:cNvPr id="8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12</xdr:row>
      <xdr:rowOff>2085975</xdr:rowOff>
    </xdr:from>
    <xdr:to>
      <xdr:col>13</xdr:col>
      <xdr:colOff>19050</xdr:colOff>
      <xdr:row>12</xdr:row>
      <xdr:rowOff>2438400</xdr:rowOff>
    </xdr:to>
    <xdr:pic>
      <xdr:nvPicPr>
        <xdr:cNvPr id="8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12</xdr:row>
      <xdr:rowOff>1809750</xdr:rowOff>
    </xdr:from>
    <xdr:to>
      <xdr:col>12</xdr:col>
      <xdr:colOff>304800</xdr:colOff>
      <xdr:row>12</xdr:row>
      <xdr:rowOff>2038350</xdr:rowOff>
    </xdr:to>
    <xdr:pic>
      <xdr:nvPicPr>
        <xdr:cNvPr id="8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13</xdr:row>
      <xdr:rowOff>2085975</xdr:rowOff>
    </xdr:from>
    <xdr:to>
      <xdr:col>13</xdr:col>
      <xdr:colOff>19050</xdr:colOff>
      <xdr:row>13</xdr:row>
      <xdr:rowOff>2438400</xdr:rowOff>
    </xdr:to>
    <xdr:pic>
      <xdr:nvPicPr>
        <xdr:cNvPr id="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13</xdr:row>
      <xdr:rowOff>1809750</xdr:rowOff>
    </xdr:from>
    <xdr:to>
      <xdr:col>12</xdr:col>
      <xdr:colOff>304800</xdr:colOff>
      <xdr:row>13</xdr:row>
      <xdr:rowOff>2038350</xdr:rowOff>
    </xdr:to>
    <xdr:pic>
      <xdr:nvPicPr>
        <xdr:cNvPr id="8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13</xdr:row>
      <xdr:rowOff>2085975</xdr:rowOff>
    </xdr:from>
    <xdr:to>
      <xdr:col>13</xdr:col>
      <xdr:colOff>19050</xdr:colOff>
      <xdr:row>13</xdr:row>
      <xdr:rowOff>2438400</xdr:rowOff>
    </xdr:to>
    <xdr:pic>
      <xdr:nvPicPr>
        <xdr:cNvPr id="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13</xdr:row>
      <xdr:rowOff>1809750</xdr:rowOff>
    </xdr:from>
    <xdr:to>
      <xdr:col>12</xdr:col>
      <xdr:colOff>304800</xdr:colOff>
      <xdr:row>13</xdr:row>
      <xdr:rowOff>2038350</xdr:rowOff>
    </xdr:to>
    <xdr:pic>
      <xdr:nvPicPr>
        <xdr:cNvPr id="8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14</xdr:row>
      <xdr:rowOff>2085975</xdr:rowOff>
    </xdr:from>
    <xdr:to>
      <xdr:col>13</xdr:col>
      <xdr:colOff>19050</xdr:colOff>
      <xdr:row>14</xdr:row>
      <xdr:rowOff>2438400</xdr:rowOff>
    </xdr:to>
    <xdr:pic>
      <xdr:nvPicPr>
        <xdr:cNvPr id="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14</xdr:row>
      <xdr:rowOff>1809750</xdr:rowOff>
    </xdr:from>
    <xdr:to>
      <xdr:col>12</xdr:col>
      <xdr:colOff>304800</xdr:colOff>
      <xdr:row>14</xdr:row>
      <xdr:rowOff>2038350</xdr:rowOff>
    </xdr:to>
    <xdr:pic>
      <xdr:nvPicPr>
        <xdr:cNvPr id="9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14</xdr:row>
      <xdr:rowOff>2085975</xdr:rowOff>
    </xdr:from>
    <xdr:to>
      <xdr:col>13</xdr:col>
      <xdr:colOff>19050</xdr:colOff>
      <xdr:row>14</xdr:row>
      <xdr:rowOff>2438400</xdr:rowOff>
    </xdr:to>
    <xdr:pic>
      <xdr:nvPicPr>
        <xdr:cNvPr id="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14</xdr:row>
      <xdr:rowOff>1809750</xdr:rowOff>
    </xdr:from>
    <xdr:to>
      <xdr:col>12</xdr:col>
      <xdr:colOff>304800</xdr:colOff>
      <xdr:row>14</xdr:row>
      <xdr:rowOff>2038350</xdr:rowOff>
    </xdr:to>
    <xdr:pic>
      <xdr:nvPicPr>
        <xdr:cNvPr id="9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15</xdr:row>
      <xdr:rowOff>2085975</xdr:rowOff>
    </xdr:from>
    <xdr:to>
      <xdr:col>13</xdr:col>
      <xdr:colOff>19050</xdr:colOff>
      <xdr:row>15</xdr:row>
      <xdr:rowOff>2438400</xdr:rowOff>
    </xdr:to>
    <xdr:pic>
      <xdr:nvPicPr>
        <xdr:cNvPr id="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15</xdr:row>
      <xdr:rowOff>1809750</xdr:rowOff>
    </xdr:from>
    <xdr:to>
      <xdr:col>12</xdr:col>
      <xdr:colOff>304800</xdr:colOff>
      <xdr:row>15</xdr:row>
      <xdr:rowOff>2038350</xdr:rowOff>
    </xdr:to>
    <xdr:pic>
      <xdr:nvPicPr>
        <xdr:cNvPr id="9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15</xdr:row>
      <xdr:rowOff>2085975</xdr:rowOff>
    </xdr:from>
    <xdr:to>
      <xdr:col>13</xdr:col>
      <xdr:colOff>19050</xdr:colOff>
      <xdr:row>15</xdr:row>
      <xdr:rowOff>2438400</xdr:rowOff>
    </xdr:to>
    <xdr:pic>
      <xdr:nvPicPr>
        <xdr:cNvPr id="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15</xdr:row>
      <xdr:rowOff>1809750</xdr:rowOff>
    </xdr:from>
    <xdr:to>
      <xdr:col>12</xdr:col>
      <xdr:colOff>304800</xdr:colOff>
      <xdr:row>15</xdr:row>
      <xdr:rowOff>2038350</xdr:rowOff>
    </xdr:to>
    <xdr:pic>
      <xdr:nvPicPr>
        <xdr:cNvPr id="9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16</xdr:row>
      <xdr:rowOff>2085975</xdr:rowOff>
    </xdr:from>
    <xdr:to>
      <xdr:col>13</xdr:col>
      <xdr:colOff>19050</xdr:colOff>
      <xdr:row>16</xdr:row>
      <xdr:rowOff>2438400</xdr:rowOff>
    </xdr:to>
    <xdr:pic>
      <xdr:nvPicPr>
        <xdr:cNvPr id="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16</xdr:row>
      <xdr:rowOff>1809750</xdr:rowOff>
    </xdr:from>
    <xdr:to>
      <xdr:col>12</xdr:col>
      <xdr:colOff>304800</xdr:colOff>
      <xdr:row>16</xdr:row>
      <xdr:rowOff>2038350</xdr:rowOff>
    </xdr:to>
    <xdr:pic>
      <xdr:nvPicPr>
        <xdr:cNvPr id="9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16</xdr:row>
      <xdr:rowOff>2085975</xdr:rowOff>
    </xdr:from>
    <xdr:to>
      <xdr:col>13</xdr:col>
      <xdr:colOff>19050</xdr:colOff>
      <xdr:row>16</xdr:row>
      <xdr:rowOff>2438400</xdr:rowOff>
    </xdr:to>
    <xdr:pic>
      <xdr:nvPicPr>
        <xdr:cNvPr id="1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16</xdr:row>
      <xdr:rowOff>1809750</xdr:rowOff>
    </xdr:from>
    <xdr:to>
      <xdr:col>12</xdr:col>
      <xdr:colOff>304800</xdr:colOff>
      <xdr:row>16</xdr:row>
      <xdr:rowOff>2038350</xdr:rowOff>
    </xdr:to>
    <xdr:pic>
      <xdr:nvPicPr>
        <xdr:cNvPr id="10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17</xdr:row>
      <xdr:rowOff>2085975</xdr:rowOff>
    </xdr:from>
    <xdr:to>
      <xdr:col>13</xdr:col>
      <xdr:colOff>19050</xdr:colOff>
      <xdr:row>17</xdr:row>
      <xdr:rowOff>2438400</xdr:rowOff>
    </xdr:to>
    <xdr:pic>
      <xdr:nvPicPr>
        <xdr:cNvPr id="10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17</xdr:row>
      <xdr:rowOff>1809750</xdr:rowOff>
    </xdr:from>
    <xdr:to>
      <xdr:col>12</xdr:col>
      <xdr:colOff>304800</xdr:colOff>
      <xdr:row>17</xdr:row>
      <xdr:rowOff>2038350</xdr:rowOff>
    </xdr:to>
    <xdr:pic>
      <xdr:nvPicPr>
        <xdr:cNvPr id="10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17</xdr:row>
      <xdr:rowOff>2085975</xdr:rowOff>
    </xdr:from>
    <xdr:to>
      <xdr:col>13</xdr:col>
      <xdr:colOff>19050</xdr:colOff>
      <xdr:row>17</xdr:row>
      <xdr:rowOff>2438400</xdr:rowOff>
    </xdr:to>
    <xdr:pic>
      <xdr:nvPicPr>
        <xdr:cNvPr id="10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17</xdr:row>
      <xdr:rowOff>1809750</xdr:rowOff>
    </xdr:from>
    <xdr:to>
      <xdr:col>12</xdr:col>
      <xdr:colOff>304800</xdr:colOff>
      <xdr:row>17</xdr:row>
      <xdr:rowOff>2038350</xdr:rowOff>
    </xdr:to>
    <xdr:pic>
      <xdr:nvPicPr>
        <xdr:cNvPr id="10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18</xdr:row>
      <xdr:rowOff>2085975</xdr:rowOff>
    </xdr:from>
    <xdr:to>
      <xdr:col>13</xdr:col>
      <xdr:colOff>19050</xdr:colOff>
      <xdr:row>18</xdr:row>
      <xdr:rowOff>2438400</xdr:rowOff>
    </xdr:to>
    <xdr:pic>
      <xdr:nvPicPr>
        <xdr:cNvPr id="1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18</xdr:row>
      <xdr:rowOff>1809750</xdr:rowOff>
    </xdr:from>
    <xdr:to>
      <xdr:col>12</xdr:col>
      <xdr:colOff>304800</xdr:colOff>
      <xdr:row>18</xdr:row>
      <xdr:rowOff>2038350</xdr:rowOff>
    </xdr:to>
    <xdr:pic>
      <xdr:nvPicPr>
        <xdr:cNvPr id="10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18</xdr:row>
      <xdr:rowOff>2085975</xdr:rowOff>
    </xdr:from>
    <xdr:to>
      <xdr:col>13</xdr:col>
      <xdr:colOff>19050</xdr:colOff>
      <xdr:row>18</xdr:row>
      <xdr:rowOff>2438400</xdr:rowOff>
    </xdr:to>
    <xdr:pic>
      <xdr:nvPicPr>
        <xdr:cNvPr id="1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18</xdr:row>
      <xdr:rowOff>1809750</xdr:rowOff>
    </xdr:from>
    <xdr:to>
      <xdr:col>12</xdr:col>
      <xdr:colOff>304800</xdr:colOff>
      <xdr:row>18</xdr:row>
      <xdr:rowOff>2038350</xdr:rowOff>
    </xdr:to>
    <xdr:pic>
      <xdr:nvPicPr>
        <xdr:cNvPr id="10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19</xdr:row>
      <xdr:rowOff>2085975</xdr:rowOff>
    </xdr:from>
    <xdr:to>
      <xdr:col>13</xdr:col>
      <xdr:colOff>19050</xdr:colOff>
      <xdr:row>19</xdr:row>
      <xdr:rowOff>2438400</xdr:rowOff>
    </xdr:to>
    <xdr:pic>
      <xdr:nvPicPr>
        <xdr:cNvPr id="1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19</xdr:row>
      <xdr:rowOff>1809750</xdr:rowOff>
    </xdr:from>
    <xdr:to>
      <xdr:col>12</xdr:col>
      <xdr:colOff>304800</xdr:colOff>
      <xdr:row>19</xdr:row>
      <xdr:rowOff>2038350</xdr:rowOff>
    </xdr:to>
    <xdr:pic>
      <xdr:nvPicPr>
        <xdr:cNvPr id="1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19</xdr:row>
      <xdr:rowOff>2085975</xdr:rowOff>
    </xdr:from>
    <xdr:to>
      <xdr:col>13</xdr:col>
      <xdr:colOff>19050</xdr:colOff>
      <xdr:row>19</xdr:row>
      <xdr:rowOff>2438400</xdr:rowOff>
    </xdr:to>
    <xdr:pic>
      <xdr:nvPicPr>
        <xdr:cNvPr id="1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19</xdr:row>
      <xdr:rowOff>1809750</xdr:rowOff>
    </xdr:from>
    <xdr:to>
      <xdr:col>12</xdr:col>
      <xdr:colOff>304800</xdr:colOff>
      <xdr:row>19</xdr:row>
      <xdr:rowOff>2038350</xdr:rowOff>
    </xdr:to>
    <xdr:pic>
      <xdr:nvPicPr>
        <xdr:cNvPr id="11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20</xdr:row>
      <xdr:rowOff>2085975</xdr:rowOff>
    </xdr:from>
    <xdr:to>
      <xdr:col>13</xdr:col>
      <xdr:colOff>19050</xdr:colOff>
      <xdr:row>20</xdr:row>
      <xdr:rowOff>2438400</xdr:rowOff>
    </xdr:to>
    <xdr:pic>
      <xdr:nvPicPr>
        <xdr:cNvPr id="1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20</xdr:row>
      <xdr:rowOff>1809750</xdr:rowOff>
    </xdr:from>
    <xdr:to>
      <xdr:col>12</xdr:col>
      <xdr:colOff>304800</xdr:colOff>
      <xdr:row>20</xdr:row>
      <xdr:rowOff>2038350</xdr:rowOff>
    </xdr:to>
    <xdr:pic>
      <xdr:nvPicPr>
        <xdr:cNvPr id="1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20</xdr:row>
      <xdr:rowOff>2085975</xdr:rowOff>
    </xdr:from>
    <xdr:to>
      <xdr:col>13</xdr:col>
      <xdr:colOff>19050</xdr:colOff>
      <xdr:row>20</xdr:row>
      <xdr:rowOff>2438400</xdr:rowOff>
    </xdr:to>
    <xdr:pic>
      <xdr:nvPicPr>
        <xdr:cNvPr id="1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20</xdr:row>
      <xdr:rowOff>1809750</xdr:rowOff>
    </xdr:from>
    <xdr:to>
      <xdr:col>12</xdr:col>
      <xdr:colOff>304800</xdr:colOff>
      <xdr:row>20</xdr:row>
      <xdr:rowOff>2038350</xdr:rowOff>
    </xdr:to>
    <xdr:pic>
      <xdr:nvPicPr>
        <xdr:cNvPr id="11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21</xdr:row>
      <xdr:rowOff>2085975</xdr:rowOff>
    </xdr:from>
    <xdr:to>
      <xdr:col>13</xdr:col>
      <xdr:colOff>19050</xdr:colOff>
      <xdr:row>21</xdr:row>
      <xdr:rowOff>2438400</xdr:rowOff>
    </xdr:to>
    <xdr:pic>
      <xdr:nvPicPr>
        <xdr:cNvPr id="1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21</xdr:row>
      <xdr:rowOff>1809750</xdr:rowOff>
    </xdr:from>
    <xdr:to>
      <xdr:col>12</xdr:col>
      <xdr:colOff>304800</xdr:colOff>
      <xdr:row>21</xdr:row>
      <xdr:rowOff>2038350</xdr:rowOff>
    </xdr:to>
    <xdr:pic>
      <xdr:nvPicPr>
        <xdr:cNvPr id="11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21</xdr:row>
      <xdr:rowOff>2085975</xdr:rowOff>
    </xdr:from>
    <xdr:to>
      <xdr:col>13</xdr:col>
      <xdr:colOff>19050</xdr:colOff>
      <xdr:row>21</xdr:row>
      <xdr:rowOff>2438400</xdr:rowOff>
    </xdr:to>
    <xdr:pic>
      <xdr:nvPicPr>
        <xdr:cNvPr id="1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21</xdr:row>
      <xdr:rowOff>1809750</xdr:rowOff>
    </xdr:from>
    <xdr:to>
      <xdr:col>12</xdr:col>
      <xdr:colOff>304800</xdr:colOff>
      <xdr:row>21</xdr:row>
      <xdr:rowOff>2038350</xdr:rowOff>
    </xdr:to>
    <xdr:pic>
      <xdr:nvPicPr>
        <xdr:cNvPr id="1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22</xdr:row>
      <xdr:rowOff>2085975</xdr:rowOff>
    </xdr:from>
    <xdr:to>
      <xdr:col>13</xdr:col>
      <xdr:colOff>19050</xdr:colOff>
      <xdr:row>22</xdr:row>
      <xdr:rowOff>2438400</xdr:rowOff>
    </xdr:to>
    <xdr:pic>
      <xdr:nvPicPr>
        <xdr:cNvPr id="1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22</xdr:row>
      <xdr:rowOff>1809750</xdr:rowOff>
    </xdr:from>
    <xdr:to>
      <xdr:col>12</xdr:col>
      <xdr:colOff>304800</xdr:colOff>
      <xdr:row>22</xdr:row>
      <xdr:rowOff>2038350</xdr:rowOff>
    </xdr:to>
    <xdr:pic>
      <xdr:nvPicPr>
        <xdr:cNvPr id="12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22</xdr:row>
      <xdr:rowOff>2085975</xdr:rowOff>
    </xdr:from>
    <xdr:to>
      <xdr:col>13</xdr:col>
      <xdr:colOff>19050</xdr:colOff>
      <xdr:row>22</xdr:row>
      <xdr:rowOff>2438400</xdr:rowOff>
    </xdr:to>
    <xdr:pic>
      <xdr:nvPicPr>
        <xdr:cNvPr id="12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22</xdr:row>
      <xdr:rowOff>1809750</xdr:rowOff>
    </xdr:from>
    <xdr:to>
      <xdr:col>12</xdr:col>
      <xdr:colOff>304800</xdr:colOff>
      <xdr:row>22</xdr:row>
      <xdr:rowOff>2038350</xdr:rowOff>
    </xdr:to>
    <xdr:pic>
      <xdr:nvPicPr>
        <xdr:cNvPr id="12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23</xdr:row>
      <xdr:rowOff>2085975</xdr:rowOff>
    </xdr:from>
    <xdr:to>
      <xdr:col>13</xdr:col>
      <xdr:colOff>19050</xdr:colOff>
      <xdr:row>23</xdr:row>
      <xdr:rowOff>2438400</xdr:rowOff>
    </xdr:to>
    <xdr:pic>
      <xdr:nvPicPr>
        <xdr:cNvPr id="1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23</xdr:row>
      <xdr:rowOff>1809750</xdr:rowOff>
    </xdr:from>
    <xdr:to>
      <xdr:col>12</xdr:col>
      <xdr:colOff>304800</xdr:colOff>
      <xdr:row>23</xdr:row>
      <xdr:rowOff>2038350</xdr:rowOff>
    </xdr:to>
    <xdr:pic>
      <xdr:nvPicPr>
        <xdr:cNvPr id="1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23</xdr:row>
      <xdr:rowOff>2085975</xdr:rowOff>
    </xdr:from>
    <xdr:to>
      <xdr:col>13</xdr:col>
      <xdr:colOff>19050</xdr:colOff>
      <xdr:row>23</xdr:row>
      <xdr:rowOff>2438400</xdr:rowOff>
    </xdr:to>
    <xdr:pic>
      <xdr:nvPicPr>
        <xdr:cNvPr id="1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23</xdr:row>
      <xdr:rowOff>1809750</xdr:rowOff>
    </xdr:from>
    <xdr:to>
      <xdr:col>12</xdr:col>
      <xdr:colOff>304800</xdr:colOff>
      <xdr:row>23</xdr:row>
      <xdr:rowOff>2038350</xdr:rowOff>
    </xdr:to>
    <xdr:pic>
      <xdr:nvPicPr>
        <xdr:cNvPr id="12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24</xdr:row>
      <xdr:rowOff>2085975</xdr:rowOff>
    </xdr:from>
    <xdr:to>
      <xdr:col>13</xdr:col>
      <xdr:colOff>19050</xdr:colOff>
      <xdr:row>24</xdr:row>
      <xdr:rowOff>2438400</xdr:rowOff>
    </xdr:to>
    <xdr:pic>
      <xdr:nvPicPr>
        <xdr:cNvPr id="1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24</xdr:row>
      <xdr:rowOff>1809750</xdr:rowOff>
    </xdr:from>
    <xdr:to>
      <xdr:col>12</xdr:col>
      <xdr:colOff>304800</xdr:colOff>
      <xdr:row>24</xdr:row>
      <xdr:rowOff>2038350</xdr:rowOff>
    </xdr:to>
    <xdr:pic>
      <xdr:nvPicPr>
        <xdr:cNvPr id="13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24</xdr:row>
      <xdr:rowOff>2085975</xdr:rowOff>
    </xdr:from>
    <xdr:to>
      <xdr:col>13</xdr:col>
      <xdr:colOff>19050</xdr:colOff>
      <xdr:row>24</xdr:row>
      <xdr:rowOff>2438400</xdr:rowOff>
    </xdr:to>
    <xdr:pic>
      <xdr:nvPicPr>
        <xdr:cNvPr id="1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24</xdr:row>
      <xdr:rowOff>1809750</xdr:rowOff>
    </xdr:from>
    <xdr:to>
      <xdr:col>12</xdr:col>
      <xdr:colOff>304800</xdr:colOff>
      <xdr:row>24</xdr:row>
      <xdr:rowOff>2038350</xdr:rowOff>
    </xdr:to>
    <xdr:pic>
      <xdr:nvPicPr>
        <xdr:cNvPr id="13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25</xdr:row>
      <xdr:rowOff>2085975</xdr:rowOff>
    </xdr:from>
    <xdr:to>
      <xdr:col>13</xdr:col>
      <xdr:colOff>19050</xdr:colOff>
      <xdr:row>25</xdr:row>
      <xdr:rowOff>2438400</xdr:rowOff>
    </xdr:to>
    <xdr:pic>
      <xdr:nvPicPr>
        <xdr:cNvPr id="1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25</xdr:row>
      <xdr:rowOff>1809750</xdr:rowOff>
    </xdr:from>
    <xdr:to>
      <xdr:col>12</xdr:col>
      <xdr:colOff>304800</xdr:colOff>
      <xdr:row>25</xdr:row>
      <xdr:rowOff>2038350</xdr:rowOff>
    </xdr:to>
    <xdr:pic>
      <xdr:nvPicPr>
        <xdr:cNvPr id="13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25</xdr:row>
      <xdr:rowOff>2085975</xdr:rowOff>
    </xdr:from>
    <xdr:to>
      <xdr:col>13</xdr:col>
      <xdr:colOff>19050</xdr:colOff>
      <xdr:row>25</xdr:row>
      <xdr:rowOff>2438400</xdr:rowOff>
    </xdr:to>
    <xdr:pic>
      <xdr:nvPicPr>
        <xdr:cNvPr id="1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25</xdr:row>
      <xdr:rowOff>1809750</xdr:rowOff>
    </xdr:from>
    <xdr:to>
      <xdr:col>12</xdr:col>
      <xdr:colOff>304800</xdr:colOff>
      <xdr:row>25</xdr:row>
      <xdr:rowOff>2038350</xdr:rowOff>
    </xdr:to>
    <xdr:pic>
      <xdr:nvPicPr>
        <xdr:cNvPr id="13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26</xdr:row>
      <xdr:rowOff>2085975</xdr:rowOff>
    </xdr:from>
    <xdr:to>
      <xdr:col>13</xdr:col>
      <xdr:colOff>19050</xdr:colOff>
      <xdr:row>26</xdr:row>
      <xdr:rowOff>2438400</xdr:rowOff>
    </xdr:to>
    <xdr:pic>
      <xdr:nvPicPr>
        <xdr:cNvPr id="1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26</xdr:row>
      <xdr:rowOff>1809750</xdr:rowOff>
    </xdr:from>
    <xdr:to>
      <xdr:col>12</xdr:col>
      <xdr:colOff>304800</xdr:colOff>
      <xdr:row>26</xdr:row>
      <xdr:rowOff>2038350</xdr:rowOff>
    </xdr:to>
    <xdr:pic>
      <xdr:nvPicPr>
        <xdr:cNvPr id="13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26</xdr:row>
      <xdr:rowOff>2085975</xdr:rowOff>
    </xdr:from>
    <xdr:to>
      <xdr:col>13</xdr:col>
      <xdr:colOff>19050</xdr:colOff>
      <xdr:row>26</xdr:row>
      <xdr:rowOff>2438400</xdr:rowOff>
    </xdr:to>
    <xdr:pic>
      <xdr:nvPicPr>
        <xdr:cNvPr id="1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26</xdr:row>
      <xdr:rowOff>1809750</xdr:rowOff>
    </xdr:from>
    <xdr:to>
      <xdr:col>12</xdr:col>
      <xdr:colOff>304800</xdr:colOff>
      <xdr:row>26</xdr:row>
      <xdr:rowOff>2038350</xdr:rowOff>
    </xdr:to>
    <xdr:pic>
      <xdr:nvPicPr>
        <xdr:cNvPr id="14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27</xdr:row>
      <xdr:rowOff>2085975</xdr:rowOff>
    </xdr:from>
    <xdr:to>
      <xdr:col>13</xdr:col>
      <xdr:colOff>19050</xdr:colOff>
      <xdr:row>27</xdr:row>
      <xdr:rowOff>2438400</xdr:rowOff>
    </xdr:to>
    <xdr:pic>
      <xdr:nvPicPr>
        <xdr:cNvPr id="1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27</xdr:row>
      <xdr:rowOff>1809750</xdr:rowOff>
    </xdr:from>
    <xdr:to>
      <xdr:col>12</xdr:col>
      <xdr:colOff>304800</xdr:colOff>
      <xdr:row>27</xdr:row>
      <xdr:rowOff>2038350</xdr:rowOff>
    </xdr:to>
    <xdr:pic>
      <xdr:nvPicPr>
        <xdr:cNvPr id="14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27</xdr:row>
      <xdr:rowOff>2085975</xdr:rowOff>
    </xdr:from>
    <xdr:to>
      <xdr:col>13</xdr:col>
      <xdr:colOff>19050</xdr:colOff>
      <xdr:row>27</xdr:row>
      <xdr:rowOff>2438400</xdr:rowOff>
    </xdr:to>
    <xdr:pic>
      <xdr:nvPicPr>
        <xdr:cNvPr id="1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27</xdr:row>
      <xdr:rowOff>1809750</xdr:rowOff>
    </xdr:from>
    <xdr:to>
      <xdr:col>12</xdr:col>
      <xdr:colOff>304800</xdr:colOff>
      <xdr:row>27</xdr:row>
      <xdr:rowOff>2038350</xdr:rowOff>
    </xdr:to>
    <xdr:pic>
      <xdr:nvPicPr>
        <xdr:cNvPr id="14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28</xdr:row>
      <xdr:rowOff>2085975</xdr:rowOff>
    </xdr:from>
    <xdr:to>
      <xdr:col>13</xdr:col>
      <xdr:colOff>19050</xdr:colOff>
      <xdr:row>28</xdr:row>
      <xdr:rowOff>2438400</xdr:rowOff>
    </xdr:to>
    <xdr:pic>
      <xdr:nvPicPr>
        <xdr:cNvPr id="1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28</xdr:row>
      <xdr:rowOff>1809750</xdr:rowOff>
    </xdr:from>
    <xdr:to>
      <xdr:col>12</xdr:col>
      <xdr:colOff>304800</xdr:colOff>
      <xdr:row>28</xdr:row>
      <xdr:rowOff>2038350</xdr:rowOff>
    </xdr:to>
    <xdr:pic>
      <xdr:nvPicPr>
        <xdr:cNvPr id="14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28</xdr:row>
      <xdr:rowOff>2085975</xdr:rowOff>
    </xdr:from>
    <xdr:to>
      <xdr:col>13</xdr:col>
      <xdr:colOff>19050</xdr:colOff>
      <xdr:row>28</xdr:row>
      <xdr:rowOff>2438400</xdr:rowOff>
    </xdr:to>
    <xdr:pic>
      <xdr:nvPicPr>
        <xdr:cNvPr id="1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28</xdr:row>
      <xdr:rowOff>1809750</xdr:rowOff>
    </xdr:from>
    <xdr:to>
      <xdr:col>12</xdr:col>
      <xdr:colOff>304800</xdr:colOff>
      <xdr:row>28</xdr:row>
      <xdr:rowOff>2038350</xdr:rowOff>
    </xdr:to>
    <xdr:pic>
      <xdr:nvPicPr>
        <xdr:cNvPr id="14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29</xdr:row>
      <xdr:rowOff>2085975</xdr:rowOff>
    </xdr:from>
    <xdr:to>
      <xdr:col>13</xdr:col>
      <xdr:colOff>19050</xdr:colOff>
      <xdr:row>29</xdr:row>
      <xdr:rowOff>2438400</xdr:rowOff>
    </xdr:to>
    <xdr:pic>
      <xdr:nvPicPr>
        <xdr:cNvPr id="1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29</xdr:row>
      <xdr:rowOff>1809750</xdr:rowOff>
    </xdr:from>
    <xdr:to>
      <xdr:col>12</xdr:col>
      <xdr:colOff>304800</xdr:colOff>
      <xdr:row>29</xdr:row>
      <xdr:rowOff>2038350</xdr:rowOff>
    </xdr:to>
    <xdr:pic>
      <xdr:nvPicPr>
        <xdr:cNvPr id="15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29</xdr:row>
      <xdr:rowOff>2085975</xdr:rowOff>
    </xdr:from>
    <xdr:to>
      <xdr:col>13</xdr:col>
      <xdr:colOff>19050</xdr:colOff>
      <xdr:row>29</xdr:row>
      <xdr:rowOff>2438400</xdr:rowOff>
    </xdr:to>
    <xdr:pic>
      <xdr:nvPicPr>
        <xdr:cNvPr id="15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29</xdr:row>
      <xdr:rowOff>1809750</xdr:rowOff>
    </xdr:from>
    <xdr:to>
      <xdr:col>12</xdr:col>
      <xdr:colOff>304800</xdr:colOff>
      <xdr:row>29</xdr:row>
      <xdr:rowOff>2038350</xdr:rowOff>
    </xdr:to>
    <xdr:pic>
      <xdr:nvPicPr>
        <xdr:cNvPr id="15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30</xdr:row>
      <xdr:rowOff>2085975</xdr:rowOff>
    </xdr:from>
    <xdr:to>
      <xdr:col>13</xdr:col>
      <xdr:colOff>19050</xdr:colOff>
      <xdr:row>30</xdr:row>
      <xdr:rowOff>2438400</xdr:rowOff>
    </xdr:to>
    <xdr:pic>
      <xdr:nvPicPr>
        <xdr:cNvPr id="1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30</xdr:row>
      <xdr:rowOff>1809750</xdr:rowOff>
    </xdr:from>
    <xdr:to>
      <xdr:col>12</xdr:col>
      <xdr:colOff>304800</xdr:colOff>
      <xdr:row>30</xdr:row>
      <xdr:rowOff>2038350</xdr:rowOff>
    </xdr:to>
    <xdr:pic>
      <xdr:nvPicPr>
        <xdr:cNvPr id="15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30</xdr:row>
      <xdr:rowOff>2085975</xdr:rowOff>
    </xdr:from>
    <xdr:to>
      <xdr:col>13</xdr:col>
      <xdr:colOff>19050</xdr:colOff>
      <xdr:row>30</xdr:row>
      <xdr:rowOff>2438400</xdr:rowOff>
    </xdr:to>
    <xdr:pic>
      <xdr:nvPicPr>
        <xdr:cNvPr id="15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30</xdr:row>
      <xdr:rowOff>1809750</xdr:rowOff>
    </xdr:from>
    <xdr:to>
      <xdr:col>12</xdr:col>
      <xdr:colOff>304800</xdr:colOff>
      <xdr:row>30</xdr:row>
      <xdr:rowOff>2038350</xdr:rowOff>
    </xdr:to>
    <xdr:pic>
      <xdr:nvPicPr>
        <xdr:cNvPr id="15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31</xdr:row>
      <xdr:rowOff>2085975</xdr:rowOff>
    </xdr:from>
    <xdr:to>
      <xdr:col>13</xdr:col>
      <xdr:colOff>19050</xdr:colOff>
      <xdr:row>31</xdr:row>
      <xdr:rowOff>2438400</xdr:rowOff>
    </xdr:to>
    <xdr:pic>
      <xdr:nvPicPr>
        <xdr:cNvPr id="1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31</xdr:row>
      <xdr:rowOff>1809750</xdr:rowOff>
    </xdr:from>
    <xdr:to>
      <xdr:col>12</xdr:col>
      <xdr:colOff>304800</xdr:colOff>
      <xdr:row>31</xdr:row>
      <xdr:rowOff>2038350</xdr:rowOff>
    </xdr:to>
    <xdr:pic>
      <xdr:nvPicPr>
        <xdr:cNvPr id="15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31</xdr:row>
      <xdr:rowOff>2085975</xdr:rowOff>
    </xdr:from>
    <xdr:to>
      <xdr:col>13</xdr:col>
      <xdr:colOff>19050</xdr:colOff>
      <xdr:row>31</xdr:row>
      <xdr:rowOff>2438400</xdr:rowOff>
    </xdr:to>
    <xdr:pic>
      <xdr:nvPicPr>
        <xdr:cNvPr id="1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31</xdr:row>
      <xdr:rowOff>1809750</xdr:rowOff>
    </xdr:from>
    <xdr:to>
      <xdr:col>12</xdr:col>
      <xdr:colOff>304800</xdr:colOff>
      <xdr:row>31</xdr:row>
      <xdr:rowOff>2038350</xdr:rowOff>
    </xdr:to>
    <xdr:pic>
      <xdr:nvPicPr>
        <xdr:cNvPr id="16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32</xdr:row>
      <xdr:rowOff>2085975</xdr:rowOff>
    </xdr:from>
    <xdr:to>
      <xdr:col>13</xdr:col>
      <xdr:colOff>19050</xdr:colOff>
      <xdr:row>32</xdr:row>
      <xdr:rowOff>2438400</xdr:rowOff>
    </xdr:to>
    <xdr:pic>
      <xdr:nvPicPr>
        <xdr:cNvPr id="1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32</xdr:row>
      <xdr:rowOff>1809750</xdr:rowOff>
    </xdr:from>
    <xdr:to>
      <xdr:col>12</xdr:col>
      <xdr:colOff>304800</xdr:colOff>
      <xdr:row>32</xdr:row>
      <xdr:rowOff>2038350</xdr:rowOff>
    </xdr:to>
    <xdr:pic>
      <xdr:nvPicPr>
        <xdr:cNvPr id="16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32</xdr:row>
      <xdr:rowOff>2085975</xdr:rowOff>
    </xdr:from>
    <xdr:to>
      <xdr:col>13</xdr:col>
      <xdr:colOff>19050</xdr:colOff>
      <xdr:row>32</xdr:row>
      <xdr:rowOff>2438400</xdr:rowOff>
    </xdr:to>
    <xdr:pic>
      <xdr:nvPicPr>
        <xdr:cNvPr id="1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32</xdr:row>
      <xdr:rowOff>1809750</xdr:rowOff>
    </xdr:from>
    <xdr:to>
      <xdr:col>12</xdr:col>
      <xdr:colOff>304800</xdr:colOff>
      <xdr:row>32</xdr:row>
      <xdr:rowOff>2038350</xdr:rowOff>
    </xdr:to>
    <xdr:pic>
      <xdr:nvPicPr>
        <xdr:cNvPr id="16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33</xdr:row>
      <xdr:rowOff>2085975</xdr:rowOff>
    </xdr:from>
    <xdr:to>
      <xdr:col>13</xdr:col>
      <xdr:colOff>19050</xdr:colOff>
      <xdr:row>33</xdr:row>
      <xdr:rowOff>2438400</xdr:rowOff>
    </xdr:to>
    <xdr:pic>
      <xdr:nvPicPr>
        <xdr:cNvPr id="1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33</xdr:row>
      <xdr:rowOff>1809750</xdr:rowOff>
    </xdr:from>
    <xdr:to>
      <xdr:col>12</xdr:col>
      <xdr:colOff>304800</xdr:colOff>
      <xdr:row>33</xdr:row>
      <xdr:rowOff>2038350</xdr:rowOff>
    </xdr:to>
    <xdr:pic>
      <xdr:nvPicPr>
        <xdr:cNvPr id="16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33</xdr:row>
      <xdr:rowOff>2085975</xdr:rowOff>
    </xdr:from>
    <xdr:to>
      <xdr:col>13</xdr:col>
      <xdr:colOff>19050</xdr:colOff>
      <xdr:row>33</xdr:row>
      <xdr:rowOff>2438400</xdr:rowOff>
    </xdr:to>
    <xdr:pic>
      <xdr:nvPicPr>
        <xdr:cNvPr id="1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33</xdr:row>
      <xdr:rowOff>1809750</xdr:rowOff>
    </xdr:from>
    <xdr:to>
      <xdr:col>12</xdr:col>
      <xdr:colOff>304800</xdr:colOff>
      <xdr:row>33</xdr:row>
      <xdr:rowOff>2038350</xdr:rowOff>
    </xdr:to>
    <xdr:pic>
      <xdr:nvPicPr>
        <xdr:cNvPr id="16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34</xdr:row>
      <xdr:rowOff>2085975</xdr:rowOff>
    </xdr:from>
    <xdr:to>
      <xdr:col>13</xdr:col>
      <xdr:colOff>19050</xdr:colOff>
      <xdr:row>34</xdr:row>
      <xdr:rowOff>2438400</xdr:rowOff>
    </xdr:to>
    <xdr:pic>
      <xdr:nvPicPr>
        <xdr:cNvPr id="1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34</xdr:row>
      <xdr:rowOff>1809750</xdr:rowOff>
    </xdr:from>
    <xdr:to>
      <xdr:col>12</xdr:col>
      <xdr:colOff>304800</xdr:colOff>
      <xdr:row>34</xdr:row>
      <xdr:rowOff>2038350</xdr:rowOff>
    </xdr:to>
    <xdr:pic>
      <xdr:nvPicPr>
        <xdr:cNvPr id="17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34</xdr:row>
      <xdr:rowOff>2085975</xdr:rowOff>
    </xdr:from>
    <xdr:to>
      <xdr:col>13</xdr:col>
      <xdr:colOff>19050</xdr:colOff>
      <xdr:row>34</xdr:row>
      <xdr:rowOff>2438400</xdr:rowOff>
    </xdr:to>
    <xdr:pic>
      <xdr:nvPicPr>
        <xdr:cNvPr id="1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34</xdr:row>
      <xdr:rowOff>1809750</xdr:rowOff>
    </xdr:from>
    <xdr:to>
      <xdr:col>12</xdr:col>
      <xdr:colOff>304800</xdr:colOff>
      <xdr:row>34</xdr:row>
      <xdr:rowOff>2038350</xdr:rowOff>
    </xdr:to>
    <xdr:pic>
      <xdr:nvPicPr>
        <xdr:cNvPr id="17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35</xdr:row>
      <xdr:rowOff>2085975</xdr:rowOff>
    </xdr:from>
    <xdr:to>
      <xdr:col>13</xdr:col>
      <xdr:colOff>19050</xdr:colOff>
      <xdr:row>35</xdr:row>
      <xdr:rowOff>2438400</xdr:rowOff>
    </xdr:to>
    <xdr:pic>
      <xdr:nvPicPr>
        <xdr:cNvPr id="1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35</xdr:row>
      <xdr:rowOff>1809750</xdr:rowOff>
    </xdr:from>
    <xdr:to>
      <xdr:col>12</xdr:col>
      <xdr:colOff>304800</xdr:colOff>
      <xdr:row>35</xdr:row>
      <xdr:rowOff>2038350</xdr:rowOff>
    </xdr:to>
    <xdr:pic>
      <xdr:nvPicPr>
        <xdr:cNvPr id="17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35</xdr:row>
      <xdr:rowOff>2085975</xdr:rowOff>
    </xdr:from>
    <xdr:to>
      <xdr:col>13</xdr:col>
      <xdr:colOff>19050</xdr:colOff>
      <xdr:row>35</xdr:row>
      <xdr:rowOff>2438400</xdr:rowOff>
    </xdr:to>
    <xdr:pic>
      <xdr:nvPicPr>
        <xdr:cNvPr id="1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35</xdr:row>
      <xdr:rowOff>1809750</xdr:rowOff>
    </xdr:from>
    <xdr:to>
      <xdr:col>12</xdr:col>
      <xdr:colOff>304800</xdr:colOff>
      <xdr:row>35</xdr:row>
      <xdr:rowOff>2038350</xdr:rowOff>
    </xdr:to>
    <xdr:pic>
      <xdr:nvPicPr>
        <xdr:cNvPr id="17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37</xdr:row>
      <xdr:rowOff>2085975</xdr:rowOff>
    </xdr:from>
    <xdr:to>
      <xdr:col>13</xdr:col>
      <xdr:colOff>19050</xdr:colOff>
      <xdr:row>37</xdr:row>
      <xdr:rowOff>2438400</xdr:rowOff>
    </xdr:to>
    <xdr:pic>
      <xdr:nvPicPr>
        <xdr:cNvPr id="1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9854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37</xdr:row>
      <xdr:rowOff>1809750</xdr:rowOff>
    </xdr:from>
    <xdr:to>
      <xdr:col>12</xdr:col>
      <xdr:colOff>304800</xdr:colOff>
      <xdr:row>37</xdr:row>
      <xdr:rowOff>2038350</xdr:rowOff>
    </xdr:to>
    <xdr:pic>
      <xdr:nvPicPr>
        <xdr:cNvPr id="17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0331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6</xdr:row>
      <xdr:rowOff>2085975</xdr:rowOff>
    </xdr:from>
    <xdr:to>
      <xdr:col>13</xdr:col>
      <xdr:colOff>19050</xdr:colOff>
      <xdr:row>6</xdr:row>
      <xdr:rowOff>2438400</xdr:rowOff>
    </xdr:to>
    <xdr:pic>
      <xdr:nvPicPr>
        <xdr:cNvPr id="18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93792" y="25749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6</xdr:row>
      <xdr:rowOff>1809750</xdr:rowOff>
    </xdr:from>
    <xdr:to>
      <xdr:col>12</xdr:col>
      <xdr:colOff>304800</xdr:colOff>
      <xdr:row>6</xdr:row>
      <xdr:rowOff>2038350</xdr:rowOff>
    </xdr:to>
    <xdr:pic>
      <xdr:nvPicPr>
        <xdr:cNvPr id="18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98567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7</xdr:row>
      <xdr:rowOff>2085975</xdr:rowOff>
    </xdr:from>
    <xdr:to>
      <xdr:col>13</xdr:col>
      <xdr:colOff>19050</xdr:colOff>
      <xdr:row>7</xdr:row>
      <xdr:rowOff>2438400</xdr:rowOff>
    </xdr:to>
    <xdr:pic>
      <xdr:nvPicPr>
        <xdr:cNvPr id="1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93792" y="2790825"/>
          <a:ext cx="148484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7</xdr:row>
      <xdr:rowOff>1809750</xdr:rowOff>
    </xdr:from>
    <xdr:to>
      <xdr:col>12</xdr:col>
      <xdr:colOff>304800</xdr:colOff>
      <xdr:row>7</xdr:row>
      <xdr:rowOff>2038350</xdr:rowOff>
    </xdr:to>
    <xdr:pic>
      <xdr:nvPicPr>
        <xdr:cNvPr id="18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98567" y="27908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zoomScale="90" zoomScaleNormal="90" workbookViewId="0">
      <selection activeCell="B54" sqref="B54:P54"/>
    </sheetView>
  </sheetViews>
  <sheetFormatPr defaultRowHeight="12.75" x14ac:dyDescent="0.2"/>
  <cols>
    <col min="1" max="1" width="4.28515625" style="1" customWidth="1"/>
    <col min="2" max="2" width="31.42578125" style="1" customWidth="1"/>
    <col min="3" max="3" width="7.85546875" style="1" customWidth="1"/>
    <col min="4" max="4" width="9.140625" style="1" customWidth="1"/>
    <col min="5" max="6" width="12.28515625" style="1" customWidth="1"/>
    <col min="7" max="7" width="10.42578125" style="1" customWidth="1"/>
    <col min="8" max="8" width="11" style="1" customWidth="1"/>
    <col min="9" max="9" width="9.42578125" style="1" hidden="1" customWidth="1"/>
    <col min="10" max="10" width="14.7109375" style="1" customWidth="1"/>
    <col min="11" max="11" width="15.42578125" style="1" customWidth="1"/>
    <col min="12" max="12" width="14.28515625" style="1" customWidth="1"/>
    <col min="13" max="13" width="22.7109375" style="1" customWidth="1"/>
    <col min="14" max="14" width="23.140625" style="1" customWidth="1"/>
    <col min="15" max="15" width="12.42578125" style="1" customWidth="1"/>
    <col min="16" max="16" width="19.7109375" style="1" customWidth="1"/>
    <col min="17" max="16384" width="9.140625" style="1"/>
  </cols>
  <sheetData>
    <row r="1" spans="1:16" x14ac:dyDescent="0.2">
      <c r="M1" s="1" t="s">
        <v>2</v>
      </c>
      <c r="N1" s="34"/>
      <c r="O1" s="34"/>
      <c r="P1" s="34"/>
    </row>
    <row r="3" spans="1:16" x14ac:dyDescent="0.2">
      <c r="A3" s="35" t="s">
        <v>69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x14ac:dyDescent="0.2">
      <c r="A4" s="2"/>
      <c r="B4" s="2"/>
      <c r="C4" s="3"/>
      <c r="D4" s="3"/>
      <c r="E4" s="36" t="s">
        <v>70</v>
      </c>
      <c r="F4" s="36"/>
      <c r="G4" s="36"/>
      <c r="H4" s="36"/>
      <c r="I4" s="36"/>
      <c r="J4" s="36"/>
      <c r="K4" s="36"/>
      <c r="L4" s="36"/>
      <c r="M4" s="36"/>
      <c r="N4" s="2"/>
      <c r="O4" s="2"/>
      <c r="P4" s="2"/>
    </row>
    <row r="5" spans="1:16" x14ac:dyDescent="0.2">
      <c r="A5" s="37" t="s">
        <v>3</v>
      </c>
      <c r="B5" s="37" t="s">
        <v>4</v>
      </c>
      <c r="C5" s="38" t="s">
        <v>5</v>
      </c>
      <c r="D5" s="38" t="s">
        <v>6</v>
      </c>
      <c r="E5" s="40" t="s">
        <v>7</v>
      </c>
      <c r="F5" s="36"/>
      <c r="G5" s="36"/>
      <c r="H5" s="40" t="s">
        <v>8</v>
      </c>
      <c r="I5" s="41"/>
      <c r="J5" s="42" t="s">
        <v>9</v>
      </c>
      <c r="K5" s="42"/>
      <c r="L5" s="42"/>
      <c r="M5" s="43" t="s">
        <v>71</v>
      </c>
      <c r="N5" s="43"/>
      <c r="O5" s="43"/>
      <c r="P5" s="43"/>
    </row>
    <row r="6" spans="1:16" ht="140.25" x14ac:dyDescent="0.2">
      <c r="A6" s="37"/>
      <c r="B6" s="38"/>
      <c r="C6" s="39"/>
      <c r="D6" s="39"/>
      <c r="E6" s="4" t="s">
        <v>10</v>
      </c>
      <c r="F6" s="4" t="s">
        <v>11</v>
      </c>
      <c r="G6" s="4" t="s">
        <v>20</v>
      </c>
      <c r="H6" s="4" t="s">
        <v>12</v>
      </c>
      <c r="I6" s="4" t="s">
        <v>13</v>
      </c>
      <c r="J6" s="5" t="s">
        <v>14</v>
      </c>
      <c r="K6" s="5" t="s">
        <v>15</v>
      </c>
      <c r="L6" s="5" t="s">
        <v>16</v>
      </c>
      <c r="M6" s="6" t="s">
        <v>72</v>
      </c>
      <c r="N6" s="5" t="s">
        <v>17</v>
      </c>
      <c r="O6" s="5" t="s">
        <v>18</v>
      </c>
      <c r="P6" s="5" t="s">
        <v>73</v>
      </c>
    </row>
    <row r="7" spans="1:16" ht="17.25" customHeight="1" x14ac:dyDescent="0.25">
      <c r="A7" s="7">
        <v>1</v>
      </c>
      <c r="B7" s="25" t="s">
        <v>32</v>
      </c>
      <c r="C7" s="19" t="s">
        <v>1</v>
      </c>
      <c r="D7" s="30">
        <v>105</v>
      </c>
      <c r="E7" s="27">
        <v>380</v>
      </c>
      <c r="F7" s="27">
        <v>385</v>
      </c>
      <c r="G7" s="10">
        <v>350</v>
      </c>
      <c r="H7" s="11"/>
      <c r="I7" s="11" t="s">
        <v>19</v>
      </c>
      <c r="J7" s="10">
        <f t="shared" ref="J7" si="0">AVERAGE(E7:G7)</f>
        <v>371.66666666666669</v>
      </c>
      <c r="K7" s="12">
        <f t="shared" ref="K7" si="1">STDEV(E7:G7)</f>
        <v>18.929694486000912</v>
      </c>
      <c r="L7" s="12">
        <f t="shared" ref="L7" si="2">K7/J7*100</f>
        <v>5.0931913415249088</v>
      </c>
      <c r="M7" s="10">
        <f>((D7/3)*(SUM(E7:G7)))</f>
        <v>39025</v>
      </c>
      <c r="N7" s="10">
        <f t="shared" ref="N7" si="3">M7/D7</f>
        <v>371.66666666666669</v>
      </c>
      <c r="O7" s="10">
        <f t="shared" ref="O7" si="4">ROUNDDOWN(N7,2)</f>
        <v>371.66</v>
      </c>
      <c r="P7" s="10">
        <f t="shared" ref="P7" si="5">O7*D7</f>
        <v>39024.300000000003</v>
      </c>
    </row>
    <row r="8" spans="1:16" ht="17.25" customHeight="1" x14ac:dyDescent="0.25">
      <c r="A8" s="7">
        <v>2</v>
      </c>
      <c r="B8" s="25" t="s">
        <v>30</v>
      </c>
      <c r="C8" s="19" t="s">
        <v>1</v>
      </c>
      <c r="D8" s="30">
        <v>90</v>
      </c>
      <c r="E8" s="27">
        <v>160</v>
      </c>
      <c r="F8" s="27">
        <v>165</v>
      </c>
      <c r="G8" s="10">
        <v>150</v>
      </c>
      <c r="H8" s="11"/>
      <c r="I8" s="11"/>
      <c r="J8" s="10">
        <f t="shared" ref="J8" si="6">AVERAGE(E8:G8)</f>
        <v>158.33333333333334</v>
      </c>
      <c r="K8" s="12">
        <f t="shared" ref="K8" si="7">STDEV(E8:G8)</f>
        <v>7.6376261582597333</v>
      </c>
      <c r="L8" s="12">
        <f t="shared" ref="L8" si="8">K8/J8*100</f>
        <v>4.8237638894271999</v>
      </c>
      <c r="M8" s="10">
        <f>((D8/3)*(SUM(E8:G8)))</f>
        <v>14250</v>
      </c>
      <c r="N8" s="10">
        <f t="shared" ref="N8" si="9">M8/D8</f>
        <v>158.33333333333334</v>
      </c>
      <c r="O8" s="10">
        <f t="shared" ref="O8" si="10">ROUNDDOWN(N8,2)</f>
        <v>158.33000000000001</v>
      </c>
      <c r="P8" s="10">
        <f t="shared" ref="P8" si="11">O8*D8</f>
        <v>14249.7</v>
      </c>
    </row>
    <row r="9" spans="1:16" ht="18" customHeight="1" x14ac:dyDescent="0.2">
      <c r="A9" s="13">
        <v>3</v>
      </c>
      <c r="B9" s="25" t="s">
        <v>67</v>
      </c>
      <c r="C9" s="22" t="s">
        <v>21</v>
      </c>
      <c r="D9" s="30">
        <v>1300</v>
      </c>
      <c r="E9" s="27">
        <v>52</v>
      </c>
      <c r="F9" s="27">
        <v>60</v>
      </c>
      <c r="G9" s="10">
        <v>45</v>
      </c>
      <c r="H9" s="11"/>
      <c r="I9" s="11"/>
      <c r="J9" s="10">
        <f t="shared" ref="J9:J52" si="12">AVERAGE(E9:G9)</f>
        <v>52.333333333333336</v>
      </c>
      <c r="K9" s="12">
        <f t="shared" ref="K9:K52" si="13">STDEV(E9:G9)</f>
        <v>7.5055534994651145</v>
      </c>
      <c r="L9" s="12">
        <f t="shared" ref="L9:L52" si="14">K9/J9*100</f>
        <v>14.341821973500219</v>
      </c>
      <c r="M9" s="10">
        <f>((D9/3)*(SUM(E9:G9)))</f>
        <v>68033.333333333328</v>
      </c>
      <c r="N9" s="10">
        <f t="shared" ref="N9:N52" si="15">M9/D9</f>
        <v>52.333333333333329</v>
      </c>
      <c r="O9" s="10">
        <f t="shared" ref="O9:O52" si="16">ROUNDDOWN(N9,2)</f>
        <v>52.33</v>
      </c>
      <c r="P9" s="10">
        <f t="shared" ref="P9:P52" si="17">O9*D9</f>
        <v>68029</v>
      </c>
    </row>
    <row r="10" spans="1:16" ht="16.5" customHeight="1" x14ac:dyDescent="0.25">
      <c r="A10" s="13">
        <v>4</v>
      </c>
      <c r="B10" s="23" t="s">
        <v>33</v>
      </c>
      <c r="C10" s="19" t="s">
        <v>1</v>
      </c>
      <c r="D10" s="30">
        <v>157</v>
      </c>
      <c r="E10" s="27">
        <v>38</v>
      </c>
      <c r="F10" s="27">
        <v>40</v>
      </c>
      <c r="G10" s="10">
        <v>35</v>
      </c>
      <c r="H10" s="11"/>
      <c r="I10" s="11"/>
      <c r="J10" s="10">
        <f t="shared" si="12"/>
        <v>37.666666666666664</v>
      </c>
      <c r="K10" s="12">
        <f t="shared" si="13"/>
        <v>2.5166114784235831</v>
      </c>
      <c r="L10" s="12">
        <f t="shared" si="14"/>
        <v>6.6812694117440259</v>
      </c>
      <c r="M10" s="10">
        <f t="shared" ref="M10:M52" si="18">((D10/3)*(SUM(E10:G10)))</f>
        <v>5913.666666666667</v>
      </c>
      <c r="N10" s="10">
        <f t="shared" si="15"/>
        <v>37.666666666666671</v>
      </c>
      <c r="O10" s="10">
        <f t="shared" si="16"/>
        <v>37.659999999999997</v>
      </c>
      <c r="P10" s="10">
        <f t="shared" si="17"/>
        <v>5912.62</v>
      </c>
    </row>
    <row r="11" spans="1:16" ht="15.75" customHeight="1" x14ac:dyDescent="0.25">
      <c r="A11" s="13">
        <v>5</v>
      </c>
      <c r="B11" s="23" t="s">
        <v>34</v>
      </c>
      <c r="C11" s="19" t="s">
        <v>1</v>
      </c>
      <c r="D11" s="30">
        <v>574</v>
      </c>
      <c r="E11" s="27">
        <v>170</v>
      </c>
      <c r="F11" s="27">
        <v>175</v>
      </c>
      <c r="G11" s="10">
        <v>165</v>
      </c>
      <c r="H11" s="11"/>
      <c r="I11" s="11"/>
      <c r="J11" s="10">
        <f t="shared" si="12"/>
        <v>170</v>
      </c>
      <c r="K11" s="12">
        <f t="shared" si="13"/>
        <v>5</v>
      </c>
      <c r="L11" s="12">
        <f t="shared" si="14"/>
        <v>2.9411764705882351</v>
      </c>
      <c r="M11" s="10">
        <f t="shared" si="18"/>
        <v>97580</v>
      </c>
      <c r="N11" s="10">
        <f t="shared" si="15"/>
        <v>170</v>
      </c>
      <c r="O11" s="10">
        <f t="shared" si="16"/>
        <v>170</v>
      </c>
      <c r="P11" s="10">
        <f t="shared" si="17"/>
        <v>97580</v>
      </c>
    </row>
    <row r="12" spans="1:16" ht="15.75" customHeight="1" x14ac:dyDescent="0.25">
      <c r="A12" s="13">
        <v>6</v>
      </c>
      <c r="B12" s="23" t="s">
        <v>35</v>
      </c>
      <c r="C12" s="19" t="s">
        <v>1</v>
      </c>
      <c r="D12" s="30">
        <v>415</v>
      </c>
      <c r="E12" s="27">
        <v>155</v>
      </c>
      <c r="F12" s="27">
        <v>160</v>
      </c>
      <c r="G12" s="10">
        <v>150</v>
      </c>
      <c r="H12" s="11"/>
      <c r="I12" s="11"/>
      <c r="J12" s="10">
        <f t="shared" si="12"/>
        <v>155</v>
      </c>
      <c r="K12" s="12">
        <f t="shared" si="13"/>
        <v>5</v>
      </c>
      <c r="L12" s="12">
        <f t="shared" si="14"/>
        <v>3.225806451612903</v>
      </c>
      <c r="M12" s="10">
        <f t="shared" si="18"/>
        <v>64325.000000000007</v>
      </c>
      <c r="N12" s="10">
        <f t="shared" si="15"/>
        <v>155.00000000000003</v>
      </c>
      <c r="O12" s="10">
        <f t="shared" si="16"/>
        <v>155</v>
      </c>
      <c r="P12" s="10">
        <f t="shared" si="17"/>
        <v>64325</v>
      </c>
    </row>
    <row r="13" spans="1:16" ht="14.25" customHeight="1" x14ac:dyDescent="0.25">
      <c r="A13" s="13">
        <v>7</v>
      </c>
      <c r="B13" s="23" t="s">
        <v>36</v>
      </c>
      <c r="C13" s="19" t="s">
        <v>1</v>
      </c>
      <c r="D13" s="30">
        <v>48</v>
      </c>
      <c r="E13" s="27">
        <v>1420</v>
      </c>
      <c r="F13" s="27">
        <v>1450</v>
      </c>
      <c r="G13" s="10">
        <v>1400</v>
      </c>
      <c r="H13" s="11"/>
      <c r="I13" s="11"/>
      <c r="J13" s="10">
        <f t="shared" si="12"/>
        <v>1423.3333333333333</v>
      </c>
      <c r="K13" s="12">
        <f t="shared" si="13"/>
        <v>25.166114784235834</v>
      </c>
      <c r="L13" s="12">
        <f t="shared" si="14"/>
        <v>1.7681111089627051</v>
      </c>
      <c r="M13" s="10">
        <f t="shared" si="18"/>
        <v>68320</v>
      </c>
      <c r="N13" s="10">
        <f t="shared" si="15"/>
        <v>1423.3333333333333</v>
      </c>
      <c r="O13" s="10">
        <f t="shared" si="16"/>
        <v>1423.33</v>
      </c>
      <c r="P13" s="10">
        <f t="shared" si="17"/>
        <v>68319.839999999997</v>
      </c>
    </row>
    <row r="14" spans="1:16" ht="17.25" customHeight="1" x14ac:dyDescent="0.25">
      <c r="A14" s="13">
        <v>8</v>
      </c>
      <c r="B14" s="25" t="s">
        <v>37</v>
      </c>
      <c r="C14" s="19" t="s">
        <v>1</v>
      </c>
      <c r="D14" s="30">
        <v>240</v>
      </c>
      <c r="E14" s="27">
        <v>356</v>
      </c>
      <c r="F14" s="27">
        <v>360</v>
      </c>
      <c r="G14" s="10">
        <v>350</v>
      </c>
      <c r="H14" s="11"/>
      <c r="I14" s="11"/>
      <c r="J14" s="10">
        <f t="shared" si="12"/>
        <v>355.33333333333331</v>
      </c>
      <c r="K14" s="12">
        <f t="shared" si="13"/>
        <v>5.0332229568471671</v>
      </c>
      <c r="L14" s="12">
        <f t="shared" si="14"/>
        <v>1.4164792561483586</v>
      </c>
      <c r="M14" s="10">
        <f t="shared" si="18"/>
        <v>85280</v>
      </c>
      <c r="N14" s="10">
        <f t="shared" si="15"/>
        <v>355.33333333333331</v>
      </c>
      <c r="O14" s="10">
        <f t="shared" si="16"/>
        <v>355.33</v>
      </c>
      <c r="P14" s="10">
        <f t="shared" si="17"/>
        <v>85279.2</v>
      </c>
    </row>
    <row r="15" spans="1:16" ht="15.75" customHeight="1" x14ac:dyDescent="0.25">
      <c r="A15" s="13">
        <v>9</v>
      </c>
      <c r="B15" s="23" t="s">
        <v>22</v>
      </c>
      <c r="C15" s="19" t="s">
        <v>1</v>
      </c>
      <c r="D15" s="30">
        <v>960</v>
      </c>
      <c r="E15" s="27">
        <v>99</v>
      </c>
      <c r="F15" s="27">
        <v>100</v>
      </c>
      <c r="G15" s="10">
        <v>90</v>
      </c>
      <c r="H15" s="11"/>
      <c r="I15" s="11"/>
      <c r="J15" s="10">
        <f t="shared" si="12"/>
        <v>96.333333333333329</v>
      </c>
      <c r="K15" s="12">
        <f t="shared" si="13"/>
        <v>5.5075705472861021</v>
      </c>
      <c r="L15" s="12">
        <f t="shared" si="14"/>
        <v>5.7172012601585838</v>
      </c>
      <c r="M15" s="10">
        <f t="shared" si="18"/>
        <v>92480</v>
      </c>
      <c r="N15" s="10">
        <f t="shared" si="15"/>
        <v>96.333333333333329</v>
      </c>
      <c r="O15" s="10">
        <f t="shared" si="16"/>
        <v>96.33</v>
      </c>
      <c r="P15" s="10">
        <f t="shared" si="17"/>
        <v>92476.800000000003</v>
      </c>
    </row>
    <row r="16" spans="1:16" ht="18" customHeight="1" x14ac:dyDescent="0.25">
      <c r="A16" s="13">
        <v>10</v>
      </c>
      <c r="B16" s="23" t="s">
        <v>38</v>
      </c>
      <c r="C16" s="19" t="s">
        <v>1</v>
      </c>
      <c r="D16" s="30">
        <v>66</v>
      </c>
      <c r="E16" s="27">
        <v>660</v>
      </c>
      <c r="F16" s="27">
        <v>700</v>
      </c>
      <c r="G16" s="10">
        <v>650</v>
      </c>
      <c r="H16" s="11"/>
      <c r="I16" s="11"/>
      <c r="J16" s="10">
        <f t="shared" si="12"/>
        <v>670</v>
      </c>
      <c r="K16" s="12">
        <f t="shared" si="13"/>
        <v>26.457513110645905</v>
      </c>
      <c r="L16" s="12">
        <f t="shared" si="14"/>
        <v>3.948882553827747</v>
      </c>
      <c r="M16" s="10">
        <f t="shared" si="18"/>
        <v>44220</v>
      </c>
      <c r="N16" s="10">
        <f t="shared" si="15"/>
        <v>670</v>
      </c>
      <c r="O16" s="10">
        <f t="shared" si="16"/>
        <v>670</v>
      </c>
      <c r="P16" s="10">
        <f t="shared" si="17"/>
        <v>44220</v>
      </c>
    </row>
    <row r="17" spans="1:16" ht="20.25" customHeight="1" x14ac:dyDescent="0.25">
      <c r="A17" s="13">
        <v>11</v>
      </c>
      <c r="B17" s="23" t="s">
        <v>39</v>
      </c>
      <c r="C17" s="19" t="s">
        <v>1</v>
      </c>
      <c r="D17" s="30">
        <v>804</v>
      </c>
      <c r="E17" s="27">
        <v>660</v>
      </c>
      <c r="F17" s="27">
        <v>700</v>
      </c>
      <c r="G17" s="10">
        <v>650</v>
      </c>
      <c r="H17" s="11"/>
      <c r="I17" s="11"/>
      <c r="J17" s="10">
        <f t="shared" si="12"/>
        <v>670</v>
      </c>
      <c r="K17" s="12">
        <f t="shared" si="13"/>
        <v>26.457513110645905</v>
      </c>
      <c r="L17" s="12">
        <f t="shared" si="14"/>
        <v>3.948882553827747</v>
      </c>
      <c r="M17" s="10">
        <f t="shared" si="18"/>
        <v>538680</v>
      </c>
      <c r="N17" s="10">
        <f t="shared" si="15"/>
        <v>670</v>
      </c>
      <c r="O17" s="10">
        <f t="shared" si="16"/>
        <v>670</v>
      </c>
      <c r="P17" s="10">
        <f t="shared" si="17"/>
        <v>538680</v>
      </c>
    </row>
    <row r="18" spans="1:16" ht="20.25" customHeight="1" x14ac:dyDescent="0.25">
      <c r="A18" s="13">
        <v>12</v>
      </c>
      <c r="B18" s="23" t="s">
        <v>40</v>
      </c>
      <c r="C18" s="19" t="s">
        <v>1</v>
      </c>
      <c r="D18" s="30">
        <v>140</v>
      </c>
      <c r="E18" s="27">
        <v>650</v>
      </c>
      <c r="F18" s="27">
        <v>700</v>
      </c>
      <c r="G18" s="10">
        <v>620</v>
      </c>
      <c r="H18" s="11"/>
      <c r="I18" s="11"/>
      <c r="J18" s="10">
        <f t="shared" si="12"/>
        <v>656.66666666666663</v>
      </c>
      <c r="K18" s="12">
        <f t="shared" si="13"/>
        <v>40.414518843273804</v>
      </c>
      <c r="L18" s="12">
        <f t="shared" si="14"/>
        <v>6.1544952553208843</v>
      </c>
      <c r="M18" s="10">
        <f t="shared" si="18"/>
        <v>91933.333333333328</v>
      </c>
      <c r="N18" s="10">
        <f t="shared" si="15"/>
        <v>656.66666666666663</v>
      </c>
      <c r="O18" s="10">
        <f t="shared" si="16"/>
        <v>656.66</v>
      </c>
      <c r="P18" s="10">
        <f t="shared" si="17"/>
        <v>91932.4</v>
      </c>
    </row>
    <row r="19" spans="1:16" ht="18.75" customHeight="1" x14ac:dyDescent="0.25">
      <c r="A19" s="13">
        <v>13</v>
      </c>
      <c r="B19" s="25" t="s">
        <v>27</v>
      </c>
      <c r="C19" s="19" t="s">
        <v>1</v>
      </c>
      <c r="D19" s="30">
        <v>105</v>
      </c>
      <c r="E19" s="27">
        <v>400</v>
      </c>
      <c r="F19" s="27">
        <v>450</v>
      </c>
      <c r="G19" s="10">
        <v>380</v>
      </c>
      <c r="H19" s="11"/>
      <c r="I19" s="11"/>
      <c r="J19" s="10">
        <f t="shared" si="12"/>
        <v>410</v>
      </c>
      <c r="K19" s="12">
        <f t="shared" si="13"/>
        <v>36.055512754639892</v>
      </c>
      <c r="L19" s="12">
        <f t="shared" si="14"/>
        <v>8.79402750113168</v>
      </c>
      <c r="M19" s="10">
        <f t="shared" si="18"/>
        <v>43050</v>
      </c>
      <c r="N19" s="10">
        <f t="shared" si="15"/>
        <v>410</v>
      </c>
      <c r="O19" s="10">
        <f t="shared" si="16"/>
        <v>410</v>
      </c>
      <c r="P19" s="10">
        <f t="shared" si="17"/>
        <v>43050</v>
      </c>
    </row>
    <row r="20" spans="1:16" ht="20.25" customHeight="1" x14ac:dyDescent="0.25">
      <c r="A20" s="13">
        <v>14</v>
      </c>
      <c r="B20" s="23" t="s">
        <v>41</v>
      </c>
      <c r="C20" s="19" t="s">
        <v>1</v>
      </c>
      <c r="D20" s="30">
        <v>140</v>
      </c>
      <c r="E20" s="27">
        <v>150</v>
      </c>
      <c r="F20" s="27">
        <v>200</v>
      </c>
      <c r="G20" s="10">
        <v>120</v>
      </c>
      <c r="H20" s="11"/>
      <c r="I20" s="11"/>
      <c r="J20" s="10">
        <f t="shared" si="12"/>
        <v>156.66666666666666</v>
      </c>
      <c r="K20" s="12">
        <f t="shared" si="13"/>
        <v>40.414518843273832</v>
      </c>
      <c r="L20" s="12">
        <f t="shared" si="14"/>
        <v>25.796501389323723</v>
      </c>
      <c r="M20" s="10">
        <f t="shared" si="18"/>
        <v>21933.333333333332</v>
      </c>
      <c r="N20" s="10">
        <f t="shared" si="15"/>
        <v>156.66666666666666</v>
      </c>
      <c r="O20" s="10">
        <f t="shared" si="16"/>
        <v>156.66</v>
      </c>
      <c r="P20" s="10">
        <f t="shared" si="17"/>
        <v>21932.399999999998</v>
      </c>
    </row>
    <row r="21" spans="1:16" ht="17.25" customHeight="1" x14ac:dyDescent="0.25">
      <c r="A21" s="13">
        <v>15</v>
      </c>
      <c r="B21" s="25" t="s">
        <v>42</v>
      </c>
      <c r="C21" s="19" t="s">
        <v>1</v>
      </c>
      <c r="D21" s="30">
        <v>1420</v>
      </c>
      <c r="E21" s="27">
        <v>88</v>
      </c>
      <c r="F21" s="27">
        <v>90</v>
      </c>
      <c r="G21" s="10">
        <v>85</v>
      </c>
      <c r="H21" s="11"/>
      <c r="I21" s="11"/>
      <c r="J21" s="10">
        <f t="shared" si="12"/>
        <v>87.666666666666671</v>
      </c>
      <c r="K21" s="12">
        <f t="shared" si="13"/>
        <v>2.5166114784235836</v>
      </c>
      <c r="L21" s="12">
        <f t="shared" si="14"/>
        <v>2.8706594810915398</v>
      </c>
      <c r="M21" s="10">
        <f t="shared" si="18"/>
        <v>124486.66666666666</v>
      </c>
      <c r="N21" s="10">
        <f t="shared" si="15"/>
        <v>87.666666666666657</v>
      </c>
      <c r="O21" s="10">
        <f t="shared" si="16"/>
        <v>87.66</v>
      </c>
      <c r="P21" s="10">
        <f t="shared" si="17"/>
        <v>124477.2</v>
      </c>
    </row>
    <row r="22" spans="1:16" ht="17.25" customHeight="1" x14ac:dyDescent="0.25">
      <c r="A22" s="13">
        <v>16</v>
      </c>
      <c r="B22" s="23" t="s">
        <v>43</v>
      </c>
      <c r="C22" s="19" t="s">
        <v>1</v>
      </c>
      <c r="D22" s="30">
        <v>710</v>
      </c>
      <c r="E22" s="27">
        <v>40</v>
      </c>
      <c r="F22" s="27">
        <v>45</v>
      </c>
      <c r="G22" s="10">
        <v>35</v>
      </c>
      <c r="H22" s="11"/>
      <c r="I22" s="11"/>
      <c r="J22" s="10">
        <f t="shared" si="12"/>
        <v>40</v>
      </c>
      <c r="K22" s="12">
        <f t="shared" si="13"/>
        <v>5</v>
      </c>
      <c r="L22" s="12">
        <f t="shared" si="14"/>
        <v>12.5</v>
      </c>
      <c r="M22" s="10">
        <f t="shared" si="18"/>
        <v>28400</v>
      </c>
      <c r="N22" s="10">
        <f t="shared" si="15"/>
        <v>40</v>
      </c>
      <c r="O22" s="10">
        <f t="shared" si="16"/>
        <v>40</v>
      </c>
      <c r="P22" s="10">
        <f t="shared" si="17"/>
        <v>28400</v>
      </c>
    </row>
    <row r="23" spans="1:16" ht="15.75" customHeight="1" x14ac:dyDescent="0.25">
      <c r="A23" s="13">
        <v>17</v>
      </c>
      <c r="B23" s="25" t="s">
        <v>44</v>
      </c>
      <c r="C23" s="19" t="s">
        <v>1</v>
      </c>
      <c r="D23" s="30">
        <v>80</v>
      </c>
      <c r="E23" s="27">
        <v>46</v>
      </c>
      <c r="F23" s="27">
        <v>48</v>
      </c>
      <c r="G23" s="10">
        <v>40</v>
      </c>
      <c r="H23" s="11"/>
      <c r="I23" s="11"/>
      <c r="J23" s="10">
        <f t="shared" si="12"/>
        <v>44.666666666666664</v>
      </c>
      <c r="K23" s="12">
        <f t="shared" si="13"/>
        <v>4.1633319989322661</v>
      </c>
      <c r="L23" s="12">
        <f t="shared" si="14"/>
        <v>9.320892534922983</v>
      </c>
      <c r="M23" s="10">
        <f t="shared" si="18"/>
        <v>3573.3333333333335</v>
      </c>
      <c r="N23" s="10">
        <f t="shared" si="15"/>
        <v>44.666666666666671</v>
      </c>
      <c r="O23" s="10">
        <f t="shared" si="16"/>
        <v>44.66</v>
      </c>
      <c r="P23" s="10">
        <f t="shared" si="17"/>
        <v>3572.7999999999997</v>
      </c>
    </row>
    <row r="24" spans="1:16" ht="16.5" customHeight="1" x14ac:dyDescent="0.25">
      <c r="A24" s="13">
        <v>18</v>
      </c>
      <c r="B24" s="23" t="s">
        <v>23</v>
      </c>
      <c r="C24" s="19" t="s">
        <v>1</v>
      </c>
      <c r="D24" s="30">
        <v>2145</v>
      </c>
      <c r="E24" s="27">
        <v>78</v>
      </c>
      <c r="F24" s="27">
        <v>80</v>
      </c>
      <c r="G24" s="10">
        <v>72</v>
      </c>
      <c r="H24" s="11"/>
      <c r="I24" s="11"/>
      <c r="J24" s="10">
        <f t="shared" si="12"/>
        <v>76.666666666666671</v>
      </c>
      <c r="K24" s="12">
        <f t="shared" si="13"/>
        <v>4.1633319989322652</v>
      </c>
      <c r="L24" s="12">
        <f t="shared" si="14"/>
        <v>5.4304330420855633</v>
      </c>
      <c r="M24" s="10">
        <f t="shared" si="18"/>
        <v>164450</v>
      </c>
      <c r="N24" s="10">
        <f t="shared" si="15"/>
        <v>76.666666666666671</v>
      </c>
      <c r="O24" s="10">
        <f t="shared" si="16"/>
        <v>76.66</v>
      </c>
      <c r="P24" s="10">
        <f t="shared" si="17"/>
        <v>164435.69999999998</v>
      </c>
    </row>
    <row r="25" spans="1:16" ht="15.75" customHeight="1" x14ac:dyDescent="0.25">
      <c r="A25" s="13">
        <v>19</v>
      </c>
      <c r="B25" s="23" t="s">
        <v>45</v>
      </c>
      <c r="C25" s="19" t="s">
        <v>1</v>
      </c>
      <c r="D25" s="30">
        <v>202</v>
      </c>
      <c r="E25" s="27">
        <v>160</v>
      </c>
      <c r="F25" s="27">
        <v>180</v>
      </c>
      <c r="G25" s="10">
        <v>150</v>
      </c>
      <c r="H25" s="11"/>
      <c r="I25" s="11"/>
      <c r="J25" s="10">
        <f t="shared" si="12"/>
        <v>163.33333333333334</v>
      </c>
      <c r="K25" s="12">
        <f t="shared" si="13"/>
        <v>15.275252316519468</v>
      </c>
      <c r="L25" s="12">
        <f t="shared" si="14"/>
        <v>9.3521952958282455</v>
      </c>
      <c r="M25" s="10">
        <f t="shared" si="18"/>
        <v>32993.333333333328</v>
      </c>
      <c r="N25" s="10">
        <f t="shared" si="15"/>
        <v>163.33333333333331</v>
      </c>
      <c r="O25" s="10">
        <f t="shared" si="16"/>
        <v>163.33000000000001</v>
      </c>
      <c r="P25" s="10">
        <f t="shared" si="17"/>
        <v>32992.660000000003</v>
      </c>
    </row>
    <row r="26" spans="1:16" ht="16.5" customHeight="1" x14ac:dyDescent="0.25">
      <c r="A26" s="13">
        <v>20</v>
      </c>
      <c r="B26" s="23" t="s">
        <v>26</v>
      </c>
      <c r="C26" s="19" t="s">
        <v>1</v>
      </c>
      <c r="D26" s="30">
        <v>110</v>
      </c>
      <c r="E26" s="27">
        <v>140</v>
      </c>
      <c r="F26" s="27">
        <v>150</v>
      </c>
      <c r="G26" s="10">
        <v>125</v>
      </c>
      <c r="H26" s="11"/>
      <c r="I26" s="11"/>
      <c r="J26" s="10">
        <f t="shared" si="12"/>
        <v>138.33333333333334</v>
      </c>
      <c r="K26" s="12">
        <f t="shared" si="13"/>
        <v>12.583057392117915</v>
      </c>
      <c r="L26" s="12">
        <f t="shared" si="14"/>
        <v>9.0961860665912635</v>
      </c>
      <c r="M26" s="10">
        <f t="shared" si="18"/>
        <v>15216.666666666666</v>
      </c>
      <c r="N26" s="10">
        <f t="shared" si="15"/>
        <v>138.33333333333331</v>
      </c>
      <c r="O26" s="10">
        <f t="shared" si="16"/>
        <v>138.33000000000001</v>
      </c>
      <c r="P26" s="10">
        <f t="shared" si="17"/>
        <v>15216.300000000001</v>
      </c>
    </row>
    <row r="27" spans="1:16" ht="15" customHeight="1" x14ac:dyDescent="0.25">
      <c r="A27" s="13">
        <v>21</v>
      </c>
      <c r="B27" s="23" t="s">
        <v>29</v>
      </c>
      <c r="C27" s="19" t="s">
        <v>1</v>
      </c>
      <c r="D27" s="30">
        <v>4</v>
      </c>
      <c r="E27" s="27">
        <v>750</v>
      </c>
      <c r="F27" s="27">
        <v>650</v>
      </c>
      <c r="G27" s="10">
        <v>650</v>
      </c>
      <c r="H27" s="11"/>
      <c r="I27" s="11"/>
      <c r="J27" s="10">
        <f t="shared" si="12"/>
        <v>683.33333333333337</v>
      </c>
      <c r="K27" s="12">
        <f t="shared" si="13"/>
        <v>57.735026918962575</v>
      </c>
      <c r="L27" s="12">
        <f t="shared" si="14"/>
        <v>8.4490283296042783</v>
      </c>
      <c r="M27" s="10">
        <f t="shared" si="18"/>
        <v>2733.333333333333</v>
      </c>
      <c r="N27" s="10">
        <f t="shared" si="15"/>
        <v>683.33333333333326</v>
      </c>
      <c r="O27" s="10">
        <f t="shared" si="16"/>
        <v>683.33</v>
      </c>
      <c r="P27" s="10">
        <f t="shared" si="17"/>
        <v>2733.32</v>
      </c>
    </row>
    <row r="28" spans="1:16" ht="15.75" customHeight="1" x14ac:dyDescent="0.25">
      <c r="A28" s="13">
        <v>22</v>
      </c>
      <c r="B28" s="25" t="s">
        <v>46</v>
      </c>
      <c r="C28" s="19" t="s">
        <v>1</v>
      </c>
      <c r="D28" s="30">
        <v>105</v>
      </c>
      <c r="E28" s="27">
        <v>75</v>
      </c>
      <c r="F28" s="27">
        <v>85</v>
      </c>
      <c r="G28" s="10">
        <v>70</v>
      </c>
      <c r="H28" s="11"/>
      <c r="I28" s="11"/>
      <c r="J28" s="10">
        <f t="shared" si="12"/>
        <v>76.666666666666671</v>
      </c>
      <c r="K28" s="12">
        <f t="shared" si="13"/>
        <v>7.6376261582597342</v>
      </c>
      <c r="L28" s="12">
        <f t="shared" si="14"/>
        <v>9.9621210759909573</v>
      </c>
      <c r="M28" s="10">
        <f t="shared" si="18"/>
        <v>8050</v>
      </c>
      <c r="N28" s="10">
        <f t="shared" si="15"/>
        <v>76.666666666666671</v>
      </c>
      <c r="O28" s="10">
        <f t="shared" si="16"/>
        <v>76.66</v>
      </c>
      <c r="P28" s="10">
        <f t="shared" si="17"/>
        <v>8049.2999999999993</v>
      </c>
    </row>
    <row r="29" spans="1:16" ht="18" customHeight="1" x14ac:dyDescent="0.25">
      <c r="A29" s="13">
        <v>23</v>
      </c>
      <c r="B29" s="25" t="s">
        <v>47</v>
      </c>
      <c r="C29" s="19" t="s">
        <v>1</v>
      </c>
      <c r="D29" s="30">
        <v>915</v>
      </c>
      <c r="E29" s="27">
        <v>75</v>
      </c>
      <c r="F29" s="27">
        <v>85</v>
      </c>
      <c r="G29" s="10">
        <v>70</v>
      </c>
      <c r="H29" s="11"/>
      <c r="I29" s="11"/>
      <c r="J29" s="10">
        <f t="shared" si="12"/>
        <v>76.666666666666671</v>
      </c>
      <c r="K29" s="12">
        <f t="shared" si="13"/>
        <v>7.6376261582597342</v>
      </c>
      <c r="L29" s="12">
        <f t="shared" si="14"/>
        <v>9.9621210759909573</v>
      </c>
      <c r="M29" s="10">
        <f t="shared" si="18"/>
        <v>70150</v>
      </c>
      <c r="N29" s="10">
        <f t="shared" si="15"/>
        <v>76.666666666666671</v>
      </c>
      <c r="O29" s="10">
        <f t="shared" si="16"/>
        <v>76.66</v>
      </c>
      <c r="P29" s="10">
        <f t="shared" si="17"/>
        <v>70143.899999999994</v>
      </c>
    </row>
    <row r="30" spans="1:16" ht="17.25" customHeight="1" x14ac:dyDescent="0.25">
      <c r="A30" s="13">
        <v>24</v>
      </c>
      <c r="B30" s="25" t="s">
        <v>48</v>
      </c>
      <c r="C30" s="19" t="s">
        <v>1</v>
      </c>
      <c r="D30" s="30">
        <v>563</v>
      </c>
      <c r="E30" s="27">
        <v>120</v>
      </c>
      <c r="F30" s="27">
        <v>85</v>
      </c>
      <c r="G30" s="10">
        <v>70</v>
      </c>
      <c r="H30" s="11"/>
      <c r="I30" s="11"/>
      <c r="J30" s="10">
        <f t="shared" si="12"/>
        <v>91.666666666666671</v>
      </c>
      <c r="K30" s="12">
        <f t="shared" si="13"/>
        <v>25.658007197234433</v>
      </c>
      <c r="L30" s="12">
        <f t="shared" si="14"/>
        <v>27.990553306073924</v>
      </c>
      <c r="M30" s="10">
        <f t="shared" si="18"/>
        <v>51608.333333333328</v>
      </c>
      <c r="N30" s="10">
        <f t="shared" si="15"/>
        <v>91.666666666666657</v>
      </c>
      <c r="O30" s="10">
        <f t="shared" si="16"/>
        <v>91.66</v>
      </c>
      <c r="P30" s="10">
        <f t="shared" si="17"/>
        <v>51604.579999999994</v>
      </c>
    </row>
    <row r="31" spans="1:16" ht="17.25" customHeight="1" x14ac:dyDescent="0.25">
      <c r="A31" s="13">
        <v>25</v>
      </c>
      <c r="B31" s="25" t="s">
        <v>49</v>
      </c>
      <c r="C31" s="19" t="s">
        <v>21</v>
      </c>
      <c r="D31" s="30">
        <v>1872</v>
      </c>
      <c r="E31" s="27">
        <v>115</v>
      </c>
      <c r="F31" s="27">
        <v>120</v>
      </c>
      <c r="G31" s="10">
        <v>100</v>
      </c>
      <c r="H31" s="11"/>
      <c r="I31" s="11"/>
      <c r="J31" s="10">
        <f t="shared" si="12"/>
        <v>111.66666666666667</v>
      </c>
      <c r="K31" s="12">
        <f t="shared" si="13"/>
        <v>10.408329997330664</v>
      </c>
      <c r="L31" s="12">
        <f t="shared" si="14"/>
        <v>9.320892534922983</v>
      </c>
      <c r="M31" s="10">
        <f t="shared" si="18"/>
        <v>209040</v>
      </c>
      <c r="N31" s="10">
        <f t="shared" si="15"/>
        <v>111.66666666666667</v>
      </c>
      <c r="O31" s="10">
        <f t="shared" si="16"/>
        <v>111.66</v>
      </c>
      <c r="P31" s="10">
        <f t="shared" si="17"/>
        <v>209027.52</v>
      </c>
    </row>
    <row r="32" spans="1:16" ht="19.5" customHeight="1" x14ac:dyDescent="0.25">
      <c r="A32" s="13">
        <v>26</v>
      </c>
      <c r="B32" s="25" t="s">
        <v>50</v>
      </c>
      <c r="C32" s="19" t="s">
        <v>1</v>
      </c>
      <c r="D32" s="30">
        <v>1230</v>
      </c>
      <c r="E32" s="27">
        <v>53</v>
      </c>
      <c r="F32" s="27">
        <v>55</v>
      </c>
      <c r="G32" s="10">
        <v>42</v>
      </c>
      <c r="H32" s="11"/>
      <c r="I32" s="11"/>
      <c r="J32" s="10">
        <f t="shared" si="12"/>
        <v>50</v>
      </c>
      <c r="K32" s="12">
        <f t="shared" si="13"/>
        <v>7</v>
      </c>
      <c r="L32" s="12">
        <f t="shared" si="14"/>
        <v>14.000000000000002</v>
      </c>
      <c r="M32" s="10">
        <f t="shared" si="18"/>
        <v>61500</v>
      </c>
      <c r="N32" s="10">
        <f t="shared" si="15"/>
        <v>50</v>
      </c>
      <c r="O32" s="10">
        <f t="shared" si="16"/>
        <v>50</v>
      </c>
      <c r="P32" s="10">
        <f t="shared" si="17"/>
        <v>61500</v>
      </c>
    </row>
    <row r="33" spans="1:16" ht="18" customHeight="1" x14ac:dyDescent="0.25">
      <c r="A33" s="13">
        <v>27</v>
      </c>
      <c r="B33" s="25" t="s">
        <v>51</v>
      </c>
      <c r="C33" s="19" t="s">
        <v>1</v>
      </c>
      <c r="D33" s="30">
        <v>520</v>
      </c>
      <c r="E33" s="27">
        <v>70</v>
      </c>
      <c r="F33" s="27">
        <v>80</v>
      </c>
      <c r="G33" s="10">
        <v>68</v>
      </c>
      <c r="H33" s="11"/>
      <c r="I33" s="11"/>
      <c r="J33" s="10">
        <f t="shared" si="12"/>
        <v>72.666666666666671</v>
      </c>
      <c r="K33" s="12">
        <f t="shared" si="13"/>
        <v>6.429100507328636</v>
      </c>
      <c r="L33" s="12">
        <f t="shared" si="14"/>
        <v>8.8473860192595897</v>
      </c>
      <c r="M33" s="10">
        <f t="shared" si="18"/>
        <v>37786.666666666672</v>
      </c>
      <c r="N33" s="10">
        <f t="shared" si="15"/>
        <v>72.666666666666671</v>
      </c>
      <c r="O33" s="10">
        <f t="shared" si="16"/>
        <v>72.66</v>
      </c>
      <c r="P33" s="10">
        <f t="shared" si="17"/>
        <v>37783.199999999997</v>
      </c>
    </row>
    <row r="34" spans="1:16" ht="18" customHeight="1" x14ac:dyDescent="0.25">
      <c r="A34" s="13">
        <v>28</v>
      </c>
      <c r="B34" s="25" t="s">
        <v>52</v>
      </c>
      <c r="C34" s="19" t="s">
        <v>1</v>
      </c>
      <c r="D34" s="30">
        <v>2005</v>
      </c>
      <c r="E34" s="27">
        <v>140</v>
      </c>
      <c r="F34" s="27">
        <v>150</v>
      </c>
      <c r="G34" s="10">
        <v>120</v>
      </c>
      <c r="H34" s="11"/>
      <c r="I34" s="11"/>
      <c r="J34" s="10">
        <f t="shared" si="12"/>
        <v>136.66666666666666</v>
      </c>
      <c r="K34" s="12">
        <f t="shared" si="13"/>
        <v>15.275252316519467</v>
      </c>
      <c r="L34" s="12">
        <f t="shared" si="14"/>
        <v>11.177013890136196</v>
      </c>
      <c r="M34" s="10">
        <f t="shared" si="18"/>
        <v>274016.66666666669</v>
      </c>
      <c r="N34" s="10">
        <f t="shared" si="15"/>
        <v>136.66666666666669</v>
      </c>
      <c r="O34" s="10">
        <f t="shared" si="16"/>
        <v>136.66</v>
      </c>
      <c r="P34" s="10">
        <f t="shared" si="17"/>
        <v>274003.3</v>
      </c>
    </row>
    <row r="35" spans="1:16" ht="18" customHeight="1" x14ac:dyDescent="0.25">
      <c r="A35" s="13">
        <v>29</v>
      </c>
      <c r="B35" s="25" t="s">
        <v>53</v>
      </c>
      <c r="C35" s="19" t="s">
        <v>1</v>
      </c>
      <c r="D35" s="30">
        <v>4.2</v>
      </c>
      <c r="E35" s="27">
        <v>900</v>
      </c>
      <c r="F35" s="27">
        <v>1000</v>
      </c>
      <c r="G35" s="10">
        <v>280</v>
      </c>
      <c r="H35" s="11"/>
      <c r="I35" s="11"/>
      <c r="J35" s="10">
        <f t="shared" si="12"/>
        <v>726.66666666666663</v>
      </c>
      <c r="K35" s="12">
        <f t="shared" si="13"/>
        <v>390.04273270160201</v>
      </c>
      <c r="L35" s="12">
        <f t="shared" si="14"/>
        <v>53.675605417651653</v>
      </c>
      <c r="M35" s="10">
        <f t="shared" si="18"/>
        <v>3052.0000000000005</v>
      </c>
      <c r="N35" s="10">
        <f t="shared" si="15"/>
        <v>726.66666666666674</v>
      </c>
      <c r="O35" s="10">
        <f t="shared" si="16"/>
        <v>726.66</v>
      </c>
      <c r="P35" s="10">
        <f t="shared" si="17"/>
        <v>3051.9720000000002</v>
      </c>
    </row>
    <row r="36" spans="1:16" ht="18" customHeight="1" x14ac:dyDescent="0.25">
      <c r="A36" s="13">
        <v>30</v>
      </c>
      <c r="B36" s="25" t="s">
        <v>54</v>
      </c>
      <c r="C36" s="19" t="s">
        <v>1</v>
      </c>
      <c r="D36" s="30">
        <v>240</v>
      </c>
      <c r="E36" s="27">
        <v>270</v>
      </c>
      <c r="F36" s="27">
        <v>250</v>
      </c>
      <c r="G36" s="10">
        <v>220</v>
      </c>
      <c r="H36" s="11"/>
      <c r="I36" s="11"/>
      <c r="J36" s="10">
        <f t="shared" si="12"/>
        <v>246.66666666666666</v>
      </c>
      <c r="K36" s="12">
        <f t="shared" si="13"/>
        <v>25.166114784235834</v>
      </c>
      <c r="L36" s="12">
        <f t="shared" si="14"/>
        <v>10.202478966582095</v>
      </c>
      <c r="M36" s="10">
        <f t="shared" si="18"/>
        <v>59200</v>
      </c>
      <c r="N36" s="10">
        <f t="shared" si="15"/>
        <v>246.66666666666666</v>
      </c>
      <c r="O36" s="10">
        <f t="shared" si="16"/>
        <v>246.66</v>
      </c>
      <c r="P36" s="10">
        <f t="shared" si="17"/>
        <v>59198.400000000001</v>
      </c>
    </row>
    <row r="37" spans="1:16" ht="18" customHeight="1" x14ac:dyDescent="0.25">
      <c r="A37" s="13">
        <v>31</v>
      </c>
      <c r="B37" s="25" t="s">
        <v>28</v>
      </c>
      <c r="C37" s="19" t="s">
        <v>1</v>
      </c>
      <c r="D37" s="30">
        <v>120</v>
      </c>
      <c r="E37" s="27">
        <v>121</v>
      </c>
      <c r="F37" s="27">
        <v>120</v>
      </c>
      <c r="G37" s="10">
        <v>100</v>
      </c>
      <c r="H37" s="11"/>
      <c r="I37" s="11"/>
      <c r="J37" s="10">
        <f t="shared" si="12"/>
        <v>113.66666666666667</v>
      </c>
      <c r="K37" s="12">
        <f t="shared" si="13"/>
        <v>11.846237095944574</v>
      </c>
      <c r="L37" s="12">
        <f t="shared" si="14"/>
        <v>10.421909468572938</v>
      </c>
      <c r="M37" s="10">
        <f t="shared" si="18"/>
        <v>13640</v>
      </c>
      <c r="N37" s="10">
        <f t="shared" si="15"/>
        <v>113.66666666666667</v>
      </c>
      <c r="O37" s="10">
        <f t="shared" si="16"/>
        <v>113.66</v>
      </c>
      <c r="P37" s="10">
        <f t="shared" si="17"/>
        <v>13639.199999999999</v>
      </c>
    </row>
    <row r="38" spans="1:16" ht="18" customHeight="1" x14ac:dyDescent="0.25">
      <c r="A38" s="13">
        <v>32</v>
      </c>
      <c r="B38" s="23" t="s">
        <v>55</v>
      </c>
      <c r="C38" s="19" t="s">
        <v>1</v>
      </c>
      <c r="D38" s="30">
        <v>1215</v>
      </c>
      <c r="E38" s="27">
        <v>145</v>
      </c>
      <c r="F38" s="27">
        <v>150</v>
      </c>
      <c r="G38" s="10">
        <v>100</v>
      </c>
      <c r="H38" s="11"/>
      <c r="I38" s="11"/>
      <c r="J38" s="10">
        <f t="shared" si="12"/>
        <v>131.66666666666666</v>
      </c>
      <c r="K38" s="12">
        <f t="shared" si="13"/>
        <v>27.537852736430487</v>
      </c>
      <c r="L38" s="12">
        <f t="shared" si="14"/>
        <v>20.914824863111765</v>
      </c>
      <c r="M38" s="10">
        <f t="shared" si="18"/>
        <v>159975</v>
      </c>
      <c r="N38" s="10">
        <f t="shared" si="15"/>
        <v>131.66666666666666</v>
      </c>
      <c r="O38" s="10">
        <f t="shared" si="16"/>
        <v>131.66</v>
      </c>
      <c r="P38" s="10">
        <f t="shared" si="17"/>
        <v>159966.9</v>
      </c>
    </row>
    <row r="39" spans="1:16" ht="18" customHeight="1" x14ac:dyDescent="0.25">
      <c r="A39" s="13">
        <v>33</v>
      </c>
      <c r="B39" s="23" t="s">
        <v>31</v>
      </c>
      <c r="C39" s="19" t="s">
        <v>1</v>
      </c>
      <c r="D39" s="30">
        <v>3.6</v>
      </c>
      <c r="E39" s="27">
        <v>650</v>
      </c>
      <c r="F39" s="27">
        <v>600</v>
      </c>
      <c r="G39" s="10">
        <v>450</v>
      </c>
      <c r="H39" s="11"/>
      <c r="I39" s="11"/>
      <c r="J39" s="10">
        <f t="shared" si="12"/>
        <v>566.66666666666663</v>
      </c>
      <c r="K39" s="12">
        <f t="shared" si="13"/>
        <v>104.08329997330654</v>
      </c>
      <c r="L39" s="12">
        <f t="shared" si="14"/>
        <v>18.367641171759981</v>
      </c>
      <c r="M39" s="10">
        <f t="shared" si="18"/>
        <v>2040</v>
      </c>
      <c r="N39" s="10">
        <f t="shared" si="15"/>
        <v>566.66666666666663</v>
      </c>
      <c r="O39" s="10">
        <f t="shared" si="16"/>
        <v>566.66</v>
      </c>
      <c r="P39" s="10">
        <f t="shared" si="17"/>
        <v>2039.9759999999999</v>
      </c>
    </row>
    <row r="40" spans="1:16" ht="18" customHeight="1" x14ac:dyDescent="0.25">
      <c r="A40" s="13">
        <v>34</v>
      </c>
      <c r="B40" s="25" t="s">
        <v>56</v>
      </c>
      <c r="C40" s="19" t="s">
        <v>1</v>
      </c>
      <c r="D40" s="30">
        <v>1.1000000000000001</v>
      </c>
      <c r="E40" s="27">
        <v>650</v>
      </c>
      <c r="F40" s="27">
        <v>600</v>
      </c>
      <c r="G40" s="10">
        <v>450</v>
      </c>
      <c r="H40" s="11"/>
      <c r="I40" s="11"/>
      <c r="J40" s="10">
        <f t="shared" si="12"/>
        <v>566.66666666666663</v>
      </c>
      <c r="K40" s="12">
        <f t="shared" si="13"/>
        <v>104.08329997330654</v>
      </c>
      <c r="L40" s="12">
        <f t="shared" si="14"/>
        <v>18.367641171759981</v>
      </c>
      <c r="M40" s="10">
        <f t="shared" si="18"/>
        <v>623.33333333333337</v>
      </c>
      <c r="N40" s="10">
        <f t="shared" si="15"/>
        <v>566.66666666666663</v>
      </c>
      <c r="O40" s="10">
        <f t="shared" si="16"/>
        <v>566.66</v>
      </c>
      <c r="P40" s="10">
        <f t="shared" si="17"/>
        <v>623.32600000000002</v>
      </c>
    </row>
    <row r="41" spans="1:16" ht="28.5" customHeight="1" x14ac:dyDescent="0.25">
      <c r="A41" s="13">
        <v>35</v>
      </c>
      <c r="B41" s="24" t="s">
        <v>57</v>
      </c>
      <c r="C41" s="19" t="s">
        <v>1</v>
      </c>
      <c r="D41" s="30">
        <v>5</v>
      </c>
      <c r="E41" s="27">
        <v>650</v>
      </c>
      <c r="F41" s="27">
        <v>600</v>
      </c>
      <c r="G41" s="10">
        <v>450</v>
      </c>
      <c r="H41" s="11"/>
      <c r="I41" s="11"/>
      <c r="J41" s="10">
        <f t="shared" si="12"/>
        <v>566.66666666666663</v>
      </c>
      <c r="K41" s="12">
        <f t="shared" si="13"/>
        <v>104.08329997330654</v>
      </c>
      <c r="L41" s="12">
        <f t="shared" si="14"/>
        <v>18.367641171759981</v>
      </c>
      <c r="M41" s="10">
        <f t="shared" si="18"/>
        <v>2833.3333333333335</v>
      </c>
      <c r="N41" s="10">
        <f t="shared" si="15"/>
        <v>566.66666666666674</v>
      </c>
      <c r="O41" s="10">
        <f t="shared" si="16"/>
        <v>566.66</v>
      </c>
      <c r="P41" s="10">
        <f t="shared" si="17"/>
        <v>2833.2999999999997</v>
      </c>
    </row>
    <row r="42" spans="1:16" ht="18" customHeight="1" x14ac:dyDescent="0.25">
      <c r="A42" s="13">
        <v>36</v>
      </c>
      <c r="B42" s="25" t="s">
        <v>58</v>
      </c>
      <c r="C42" s="19" t="s">
        <v>1</v>
      </c>
      <c r="D42" s="30">
        <v>630</v>
      </c>
      <c r="E42" s="27">
        <v>50</v>
      </c>
      <c r="F42" s="27">
        <v>55</v>
      </c>
      <c r="G42" s="10">
        <v>45</v>
      </c>
      <c r="H42" s="11"/>
      <c r="I42" s="11"/>
      <c r="J42" s="10">
        <f t="shared" si="12"/>
        <v>50</v>
      </c>
      <c r="K42" s="12">
        <f t="shared" si="13"/>
        <v>5</v>
      </c>
      <c r="L42" s="12">
        <f t="shared" si="14"/>
        <v>10</v>
      </c>
      <c r="M42" s="10">
        <f t="shared" si="18"/>
        <v>31500</v>
      </c>
      <c r="N42" s="10">
        <f t="shared" si="15"/>
        <v>50</v>
      </c>
      <c r="O42" s="10">
        <f t="shared" si="16"/>
        <v>50</v>
      </c>
      <c r="P42" s="10">
        <f t="shared" si="17"/>
        <v>31500</v>
      </c>
    </row>
    <row r="43" spans="1:16" ht="18" customHeight="1" x14ac:dyDescent="0.25">
      <c r="A43" s="13">
        <v>37</v>
      </c>
      <c r="B43" s="23" t="s">
        <v>25</v>
      </c>
      <c r="C43" s="19" t="s">
        <v>1</v>
      </c>
      <c r="D43" s="30">
        <v>3875</v>
      </c>
      <c r="E43" s="27">
        <v>65</v>
      </c>
      <c r="F43" s="27">
        <v>70</v>
      </c>
      <c r="G43" s="10">
        <v>60</v>
      </c>
      <c r="H43" s="11"/>
      <c r="I43" s="11"/>
      <c r="J43" s="10">
        <f t="shared" si="12"/>
        <v>65</v>
      </c>
      <c r="K43" s="12">
        <f t="shared" si="13"/>
        <v>5</v>
      </c>
      <c r="L43" s="12">
        <f t="shared" si="14"/>
        <v>7.6923076923076925</v>
      </c>
      <c r="M43" s="10">
        <f t="shared" si="18"/>
        <v>251875.00000000003</v>
      </c>
      <c r="N43" s="10">
        <f t="shared" si="15"/>
        <v>65.000000000000014</v>
      </c>
      <c r="O43" s="10">
        <f t="shared" si="16"/>
        <v>65</v>
      </c>
      <c r="P43" s="10">
        <f t="shared" si="17"/>
        <v>251875</v>
      </c>
    </row>
    <row r="44" spans="1:16" ht="18" customHeight="1" x14ac:dyDescent="0.25">
      <c r="A44" s="13">
        <v>38</v>
      </c>
      <c r="B44" s="25" t="s">
        <v>59</v>
      </c>
      <c r="C44" s="19" t="s">
        <v>21</v>
      </c>
      <c r="D44" s="30">
        <v>8950</v>
      </c>
      <c r="E44" s="27">
        <v>85</v>
      </c>
      <c r="F44" s="27">
        <v>87</v>
      </c>
      <c r="G44" s="10">
        <v>80</v>
      </c>
      <c r="H44" s="11"/>
      <c r="I44" s="11"/>
      <c r="J44" s="10">
        <f t="shared" si="12"/>
        <v>84</v>
      </c>
      <c r="K44" s="12">
        <f t="shared" si="13"/>
        <v>3.6055512754639891</v>
      </c>
      <c r="L44" s="12">
        <f t="shared" si="14"/>
        <v>4.2923229469809394</v>
      </c>
      <c r="M44" s="10">
        <f t="shared" si="18"/>
        <v>751800</v>
      </c>
      <c r="N44" s="10">
        <f t="shared" si="15"/>
        <v>84</v>
      </c>
      <c r="O44" s="10">
        <f t="shared" si="16"/>
        <v>84</v>
      </c>
      <c r="P44" s="10">
        <f t="shared" si="17"/>
        <v>751800</v>
      </c>
    </row>
    <row r="45" spans="1:16" ht="18" customHeight="1" x14ac:dyDescent="0.25">
      <c r="A45" s="13">
        <v>39</v>
      </c>
      <c r="B45" s="26" t="s">
        <v>60</v>
      </c>
      <c r="C45" s="19" t="s">
        <v>21</v>
      </c>
      <c r="D45" s="30">
        <v>1100</v>
      </c>
      <c r="E45" s="27">
        <v>80</v>
      </c>
      <c r="F45" s="27">
        <v>82</v>
      </c>
      <c r="G45" s="10">
        <v>75</v>
      </c>
      <c r="H45" s="11"/>
      <c r="I45" s="11"/>
      <c r="J45" s="10">
        <f t="shared" si="12"/>
        <v>79</v>
      </c>
      <c r="K45" s="12">
        <f t="shared" si="13"/>
        <v>3.6055512754639891</v>
      </c>
      <c r="L45" s="12">
        <f t="shared" si="14"/>
        <v>4.5639889562835299</v>
      </c>
      <c r="M45" s="10">
        <f t="shared" si="18"/>
        <v>86900</v>
      </c>
      <c r="N45" s="10">
        <f t="shared" si="15"/>
        <v>79</v>
      </c>
      <c r="O45" s="10">
        <f t="shared" si="16"/>
        <v>79</v>
      </c>
      <c r="P45" s="10">
        <f t="shared" si="17"/>
        <v>86900</v>
      </c>
    </row>
    <row r="46" spans="1:16" ht="18" customHeight="1" x14ac:dyDescent="0.25">
      <c r="A46" s="13">
        <v>40</v>
      </c>
      <c r="B46" s="25" t="s">
        <v>61</v>
      </c>
      <c r="C46" s="19" t="s">
        <v>1</v>
      </c>
      <c r="D46" s="30">
        <v>715</v>
      </c>
      <c r="E46" s="27">
        <v>25</v>
      </c>
      <c r="F46" s="27">
        <v>27</v>
      </c>
      <c r="G46" s="10">
        <v>22</v>
      </c>
      <c r="H46" s="11"/>
      <c r="I46" s="11"/>
      <c r="J46" s="10">
        <f t="shared" si="12"/>
        <v>24.666666666666668</v>
      </c>
      <c r="K46" s="12">
        <f t="shared" si="13"/>
        <v>2.5166114784235836</v>
      </c>
      <c r="L46" s="12">
        <f t="shared" si="14"/>
        <v>10.202478966582094</v>
      </c>
      <c r="M46" s="10">
        <f t="shared" si="18"/>
        <v>17636.666666666668</v>
      </c>
      <c r="N46" s="10">
        <f t="shared" si="15"/>
        <v>24.666666666666668</v>
      </c>
      <c r="O46" s="10">
        <f t="shared" si="16"/>
        <v>24.66</v>
      </c>
      <c r="P46" s="10">
        <f t="shared" si="17"/>
        <v>17631.900000000001</v>
      </c>
    </row>
    <row r="47" spans="1:16" ht="18" customHeight="1" x14ac:dyDescent="0.25">
      <c r="A47" s="13">
        <v>41</v>
      </c>
      <c r="B47" s="23" t="s">
        <v>24</v>
      </c>
      <c r="C47" s="19" t="s">
        <v>1</v>
      </c>
      <c r="D47" s="30">
        <v>560</v>
      </c>
      <c r="E47" s="27">
        <v>226</v>
      </c>
      <c r="F47" s="27">
        <v>230</v>
      </c>
      <c r="G47" s="10">
        <v>220</v>
      </c>
      <c r="H47" s="11"/>
      <c r="I47" s="11"/>
      <c r="J47" s="10">
        <f t="shared" si="12"/>
        <v>225.33333333333334</v>
      </c>
      <c r="K47" s="12">
        <f t="shared" si="13"/>
        <v>5.0332229568471671</v>
      </c>
      <c r="L47" s="12">
        <f t="shared" si="14"/>
        <v>2.2336788270031804</v>
      </c>
      <c r="M47" s="10">
        <f t="shared" si="18"/>
        <v>126186.66666666666</v>
      </c>
      <c r="N47" s="10">
        <f t="shared" si="15"/>
        <v>225.33333333333331</v>
      </c>
      <c r="O47" s="10">
        <f t="shared" si="16"/>
        <v>225.33</v>
      </c>
      <c r="P47" s="10">
        <f t="shared" si="17"/>
        <v>126184.8</v>
      </c>
    </row>
    <row r="48" spans="1:16" ht="18" customHeight="1" x14ac:dyDescent="0.25">
      <c r="A48" s="13">
        <v>42</v>
      </c>
      <c r="B48" s="23" t="s">
        <v>62</v>
      </c>
      <c r="C48" s="19" t="s">
        <v>21</v>
      </c>
      <c r="D48" s="30">
        <v>466</v>
      </c>
      <c r="E48" s="27">
        <v>45</v>
      </c>
      <c r="F48" s="27">
        <v>47</v>
      </c>
      <c r="G48" s="10">
        <v>40</v>
      </c>
      <c r="H48" s="11"/>
      <c r="I48" s="11"/>
      <c r="J48" s="10">
        <f t="shared" si="12"/>
        <v>44</v>
      </c>
      <c r="K48" s="12">
        <f t="shared" si="13"/>
        <v>3.6055512754639891</v>
      </c>
      <c r="L48" s="12">
        <f t="shared" si="14"/>
        <v>8.1944347169636114</v>
      </c>
      <c r="M48" s="10">
        <f t="shared" si="18"/>
        <v>20504</v>
      </c>
      <c r="N48" s="10">
        <f t="shared" si="15"/>
        <v>44</v>
      </c>
      <c r="O48" s="10">
        <f t="shared" si="16"/>
        <v>44</v>
      </c>
      <c r="P48" s="10">
        <f t="shared" si="17"/>
        <v>20504</v>
      </c>
    </row>
    <row r="49" spans="1:16" ht="18" customHeight="1" x14ac:dyDescent="0.25">
      <c r="A49" s="13">
        <v>43</v>
      </c>
      <c r="B49" s="25" t="s">
        <v>63</v>
      </c>
      <c r="C49" s="19" t="s">
        <v>1</v>
      </c>
      <c r="D49" s="30">
        <v>285</v>
      </c>
      <c r="E49" s="27">
        <v>220</v>
      </c>
      <c r="F49" s="27">
        <v>225</v>
      </c>
      <c r="G49" s="10">
        <v>200</v>
      </c>
      <c r="H49" s="11"/>
      <c r="I49" s="11"/>
      <c r="J49" s="10">
        <f t="shared" si="12"/>
        <v>215</v>
      </c>
      <c r="K49" s="12">
        <f t="shared" si="13"/>
        <v>13.228756555322953</v>
      </c>
      <c r="L49" s="12">
        <f t="shared" si="14"/>
        <v>6.1529100257316056</v>
      </c>
      <c r="M49" s="10">
        <f t="shared" si="18"/>
        <v>61275</v>
      </c>
      <c r="N49" s="10">
        <f t="shared" si="15"/>
        <v>215</v>
      </c>
      <c r="O49" s="10">
        <f t="shared" si="16"/>
        <v>215</v>
      </c>
      <c r="P49" s="10">
        <f t="shared" si="17"/>
        <v>61275</v>
      </c>
    </row>
    <row r="50" spans="1:16" ht="18" customHeight="1" x14ac:dyDescent="0.25">
      <c r="A50" s="13">
        <v>44</v>
      </c>
      <c r="B50" s="25" t="s">
        <v>64</v>
      </c>
      <c r="C50" s="19" t="s">
        <v>1</v>
      </c>
      <c r="D50" s="30">
        <v>110</v>
      </c>
      <c r="E50" s="27">
        <v>850</v>
      </c>
      <c r="F50" s="27">
        <v>855</v>
      </c>
      <c r="G50" s="10">
        <v>800</v>
      </c>
      <c r="H50" s="11"/>
      <c r="I50" s="11"/>
      <c r="J50" s="10">
        <f t="shared" si="12"/>
        <v>835</v>
      </c>
      <c r="K50" s="12">
        <f t="shared" si="13"/>
        <v>30.413812651491099</v>
      </c>
      <c r="L50" s="12">
        <f t="shared" si="14"/>
        <v>3.6423727726336645</v>
      </c>
      <c r="M50" s="10">
        <f t="shared" si="18"/>
        <v>91850</v>
      </c>
      <c r="N50" s="10">
        <f t="shared" si="15"/>
        <v>835</v>
      </c>
      <c r="O50" s="10">
        <f t="shared" si="16"/>
        <v>835</v>
      </c>
      <c r="P50" s="10">
        <f t="shared" si="17"/>
        <v>91850</v>
      </c>
    </row>
    <row r="51" spans="1:16" ht="18" customHeight="1" x14ac:dyDescent="0.25">
      <c r="A51" s="13">
        <v>45</v>
      </c>
      <c r="B51" s="25" t="s">
        <v>65</v>
      </c>
      <c r="C51" s="19" t="s">
        <v>1</v>
      </c>
      <c r="D51" s="30">
        <v>150</v>
      </c>
      <c r="E51" s="27">
        <v>750</v>
      </c>
      <c r="F51" s="27">
        <v>760</v>
      </c>
      <c r="G51" s="10">
        <v>700</v>
      </c>
      <c r="H51" s="11"/>
      <c r="I51" s="11"/>
      <c r="J51" s="10">
        <f t="shared" si="12"/>
        <v>736.66666666666663</v>
      </c>
      <c r="K51" s="12">
        <f t="shared" si="13"/>
        <v>32.145502536643185</v>
      </c>
      <c r="L51" s="12">
        <f t="shared" si="14"/>
        <v>4.3636428782773562</v>
      </c>
      <c r="M51" s="10">
        <f t="shared" si="18"/>
        <v>110500</v>
      </c>
      <c r="N51" s="10">
        <f t="shared" si="15"/>
        <v>736.66666666666663</v>
      </c>
      <c r="O51" s="10">
        <f t="shared" si="16"/>
        <v>736.66</v>
      </c>
      <c r="P51" s="10">
        <f t="shared" si="17"/>
        <v>110499</v>
      </c>
    </row>
    <row r="52" spans="1:16" ht="18" customHeight="1" x14ac:dyDescent="0.25">
      <c r="A52" s="13">
        <v>46</v>
      </c>
      <c r="B52" s="23" t="s">
        <v>66</v>
      </c>
      <c r="C52" s="19" t="s">
        <v>1</v>
      </c>
      <c r="D52" s="30">
        <v>337</v>
      </c>
      <c r="E52" s="27">
        <v>156</v>
      </c>
      <c r="F52" s="27">
        <v>160</v>
      </c>
      <c r="G52" s="10">
        <v>150</v>
      </c>
      <c r="H52" s="11"/>
      <c r="I52" s="11"/>
      <c r="J52" s="10">
        <f t="shared" si="12"/>
        <v>155.33333333333334</v>
      </c>
      <c r="K52" s="12">
        <f t="shared" si="13"/>
        <v>5.0332229568471671</v>
      </c>
      <c r="L52" s="12">
        <f t="shared" si="14"/>
        <v>3.2402722898157723</v>
      </c>
      <c r="M52" s="10">
        <f t="shared" si="18"/>
        <v>52347.333333333328</v>
      </c>
      <c r="N52" s="10">
        <f t="shared" si="15"/>
        <v>155.33333333333331</v>
      </c>
      <c r="O52" s="10">
        <f t="shared" si="16"/>
        <v>155.33000000000001</v>
      </c>
      <c r="P52" s="10">
        <f t="shared" si="17"/>
        <v>52346.210000000006</v>
      </c>
    </row>
    <row r="53" spans="1:16" ht="15.75" x14ac:dyDescent="0.25">
      <c r="A53" s="13"/>
      <c r="B53" s="8"/>
      <c r="C53" s="9"/>
      <c r="D53" s="9"/>
      <c r="E53" s="10"/>
      <c r="F53" s="28"/>
      <c r="G53" s="29"/>
      <c r="H53" s="11"/>
      <c r="I53" s="11"/>
      <c r="J53" s="10"/>
      <c r="K53" s="12"/>
      <c r="L53" s="12"/>
      <c r="M53" s="10"/>
      <c r="N53" s="10"/>
      <c r="O53" s="10"/>
      <c r="P53" s="20">
        <f>SUM(P7:P52)</f>
        <v>4202670.0239999993</v>
      </c>
    </row>
    <row r="54" spans="1:16" ht="33" customHeight="1" x14ac:dyDescent="0.2">
      <c r="A54" s="21"/>
      <c r="B54" s="44" t="s">
        <v>74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</row>
    <row r="55" spans="1:16" x14ac:dyDescent="0.2">
      <c r="A55" s="31"/>
      <c r="B55" s="31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 s="16" customFormat="1" ht="15" x14ac:dyDescent="0.2">
      <c r="A56" s="32" t="s">
        <v>68</v>
      </c>
      <c r="B56" s="32"/>
      <c r="C56" s="32"/>
      <c r="D56" s="14"/>
      <c r="E56" s="33" t="s">
        <v>0</v>
      </c>
      <c r="F56" s="33"/>
      <c r="G56" s="33"/>
      <c r="H56" s="18"/>
      <c r="I56" s="15"/>
      <c r="J56" s="15"/>
      <c r="K56" s="15"/>
      <c r="L56" s="15"/>
      <c r="M56" s="15"/>
      <c r="N56" s="15"/>
      <c r="O56" s="15"/>
      <c r="P56" s="15"/>
    </row>
    <row r="57" spans="1:16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 x14ac:dyDescent="0.2">
      <c r="A58" s="14"/>
      <c r="B58" s="17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</sheetData>
  <mergeCells count="15">
    <mergeCell ref="A55:B55"/>
    <mergeCell ref="A56:C56"/>
    <mergeCell ref="E56:G56"/>
    <mergeCell ref="N1:P1"/>
    <mergeCell ref="A3:P3"/>
    <mergeCell ref="E4:M4"/>
    <mergeCell ref="A5:A6"/>
    <mergeCell ref="B5:B6"/>
    <mergeCell ref="C5:C6"/>
    <mergeCell ref="D5:D6"/>
    <mergeCell ref="E5:G5"/>
    <mergeCell ref="H5:I5"/>
    <mergeCell ref="J5:L5"/>
    <mergeCell ref="M5:P5"/>
    <mergeCell ref="B54:P54"/>
  </mergeCells>
  <pageMargins left="0.7" right="0.7" top="0.75" bottom="0.75" header="0.3" footer="0.3"/>
  <pageSetup paperSize="9" scale="4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2020-11-06T12:30:15Z</dcterms:modified>
</cp:coreProperties>
</file>