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1600" windowHeight="10428"/>
  </bookViews>
  <sheets>
    <sheet name="Лист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2" i="1"/>
  <c r="M13"/>
  <c r="M14"/>
  <c r="M15"/>
  <c r="M16"/>
  <c r="M17"/>
  <c r="M18"/>
  <c r="M19"/>
  <c r="M20"/>
  <c r="M21"/>
  <c r="M22"/>
  <c r="M23"/>
  <c r="M24"/>
  <c r="M25"/>
  <c r="M26"/>
  <c r="M27"/>
  <c r="M28"/>
  <c r="M29"/>
  <c r="M30"/>
  <c r="M31"/>
  <c r="M32"/>
  <c r="M33"/>
  <c r="M34"/>
  <c r="M35"/>
  <c r="M11"/>
  <c r="M36" l="1"/>
  <c r="J35"/>
  <c r="K35" s="1"/>
  <c r="I35"/>
  <c r="J34"/>
  <c r="K34" s="1"/>
  <c r="I34"/>
  <c r="J33"/>
  <c r="K33" s="1"/>
  <c r="I33"/>
  <c r="K32"/>
  <c r="J32"/>
  <c r="I32"/>
  <c r="K31"/>
  <c r="J31"/>
  <c r="I31"/>
  <c r="K30"/>
  <c r="J30"/>
  <c r="I30"/>
  <c r="J29"/>
  <c r="K29" s="1"/>
  <c r="I29"/>
  <c r="J28"/>
  <c r="K28" s="1"/>
  <c r="I28"/>
  <c r="J27"/>
  <c r="K27" s="1"/>
  <c r="I27"/>
  <c r="J26"/>
  <c r="K26" s="1"/>
  <c r="I26"/>
  <c r="J25"/>
  <c r="K25" s="1"/>
  <c r="I25"/>
  <c r="J24"/>
  <c r="K24" s="1"/>
  <c r="I24"/>
  <c r="J23"/>
  <c r="K23" s="1"/>
  <c r="I23"/>
  <c r="K22"/>
  <c r="J22"/>
  <c r="I22"/>
  <c r="K21"/>
  <c r="J21"/>
  <c r="I21"/>
  <c r="K20"/>
  <c r="J20"/>
  <c r="I20"/>
  <c r="K19"/>
  <c r="J19"/>
  <c r="I19"/>
  <c r="K18"/>
  <c r="J18"/>
  <c r="I18"/>
  <c r="K17"/>
  <c r="J17"/>
  <c r="I17"/>
  <c r="K16"/>
  <c r="J16"/>
  <c r="I16"/>
  <c r="K15"/>
  <c r="J15"/>
  <c r="I15"/>
  <c r="K14"/>
  <c r="J14"/>
  <c r="I14"/>
  <c r="K13"/>
  <c r="J13"/>
  <c r="I13"/>
  <c r="J12"/>
  <c r="K12" s="1"/>
  <c r="I12"/>
  <c r="L36"/>
  <c r="J11"/>
  <c r="K11" s="1"/>
  <c r="I11"/>
</calcChain>
</file>

<file path=xl/sharedStrings.xml><?xml version="1.0" encoding="utf-8"?>
<sst xmlns="http://schemas.openxmlformats.org/spreadsheetml/2006/main" count="76" uniqueCount="53">
  <si>
    <t>Расчет начальной (максимальной) цены договора</t>
  </si>
  <si>
    <t>1. Начальная (максимальная) цена договора (далее - НМЦД) определена методом сопоставимых рыночных цен (анализ рынка), в соответствии с требованиями типового положения о закупке товаров, работ, услуг, утвержденного Комитетом по конкурентной политике МО от 21.03.2019 №30-01-14/19 ( в редакции распоряжений Комитета по конкурентной политике МО от 23.07.2019 №30-01-26/19, от 30.09.2019 №30-01-41/19) (далее - Типовое положение).</t>
  </si>
  <si>
    <t>2. Источник информации о цене товара –  информация о цене товара, полученная по запросу Заказчика у поставщиков, осуществляющих поставки идентичных товаров, планируемых к закупкам (коммерческие предложения).</t>
  </si>
  <si>
    <t>3. В целях определения однородности совокупности значений выявленных цен, используемых в расчете НМЦД, рассчитывался коэффициент вариации, в соответствии с требованиями Типового положения.</t>
  </si>
  <si>
    <t>4. НМЦД определена как среднее арифметическое значение из предложенных цен.</t>
  </si>
  <si>
    <t>5. Количество источников, использованных для расчета цены: 3</t>
  </si>
  <si>
    <t>6. Полученные данные сведены в таблицу:</t>
  </si>
  <si>
    <t>МАДОУ №63</t>
  </si>
  <si>
    <t>№ п/п</t>
  </si>
  <si>
    <t>Наименование продукта</t>
  </si>
  <si>
    <t>Потребность в  день на 1 реб. в кг в МДОУ</t>
  </si>
  <si>
    <t>Источник №1</t>
  </si>
  <si>
    <t>Источник №2</t>
  </si>
  <si>
    <t>Источник №3</t>
  </si>
  <si>
    <t>Средняя арифметическое</t>
  </si>
  <si>
    <t>Сред.квадр. откл. σ=</t>
  </si>
  <si>
    <t>Коэфф вариации V=</t>
  </si>
  <si>
    <t>кол-во восп. (кг)</t>
  </si>
  <si>
    <t>Сумма  (руб)</t>
  </si>
  <si>
    <t>№ 9  Продукты питания - бакалея, вафли и печенье</t>
  </si>
  <si>
    <t>Сахар-песок белый кристаллический, категории экстра, пром. фасовка до 20 кг (включительно)</t>
  </si>
  <si>
    <t>кг</t>
  </si>
  <si>
    <t>Соль поваренная, пищевая, иодированная,  категории экстра промышленная фасовка до 1кг (включительно)</t>
  </si>
  <si>
    <t>Дрожжи хлебопекарные, сушенные, в/с, промышленная фасовка до 0,05 кг (включительно)</t>
  </si>
  <si>
    <t>Сухари панировочные из хлебных сухарей в/с,  фасовка до 1 кг (включительно)</t>
  </si>
  <si>
    <t>Мука пшеничная,  хлебопекарская, в/с, промышленная фасовка до 2 кг (включительно)</t>
  </si>
  <si>
    <t>Макаронные изделия  в ассортименте группы А в/с, пром. фасовка до 1 кг (включительно)</t>
  </si>
  <si>
    <t>Лапша  в/с, пром. фасовка до 2 кг (включительно)</t>
  </si>
  <si>
    <t>Печенье из пшеничной муки сахарное в/с, в ассортименте, фасовка до 6 кг (включительно)</t>
  </si>
  <si>
    <t>Вафли с фруктовой начинкой, в ассортименте, фасовка до 4 кг (включительно)</t>
  </si>
  <si>
    <t>Масло подсолнечное, рафинированное,  дезодорированное, сорт Премиум, упаковка до 1л (включительно)</t>
  </si>
  <si>
    <t>литр</t>
  </si>
  <si>
    <t>Плоды шиповника сушенные, промыш. фасовка до 5 кг (включительно)</t>
  </si>
  <si>
    <t>Сухофрукты, сорт высший, пром. фас. до  10 кг (включительно)</t>
  </si>
  <si>
    <t>Виноград сушеный,  сорт высший, промыш. фасовка до 15 кг (включительно)</t>
  </si>
  <si>
    <t>Чай черный крупный (листовой), промышленная фасовка до 0,5 кг (включительно)</t>
  </si>
  <si>
    <t>Какао-порошок , промышленная фасовка, до 0,1 кг (включительно)</t>
  </si>
  <si>
    <t>Кофейный напиток злаковый, для детского питания, фасовка до 0,3 кг  (включительно)</t>
  </si>
  <si>
    <t>Напиток витаминизированный, обогащенный витаминно-минеральными комплексами, в ассортименте, промышленная фасовка</t>
  </si>
  <si>
    <t>Крупа гречневая, ядрица, сорт первый, промыш. фасовка до 1кг (включительно)</t>
  </si>
  <si>
    <t>Крупа манная, марка М, промышленная фасовка до 1кг (включительно)</t>
  </si>
  <si>
    <t>Крупа рис, шлифованный, 1 сорт, промышленная фасовка до 1кг (включительно)</t>
  </si>
  <si>
    <t>Крупа пшено шлифованное в/с, промышленная фасовка до 1кг (включительно)</t>
  </si>
  <si>
    <t>Хлопья овсяные «Геркулес», промышленная фасовка до 1 кг  (включительно)</t>
  </si>
  <si>
    <t>Горох шлифованный, колотый, сорт первый,  пром. фасовка до 1 кг (включительно)</t>
  </si>
  <si>
    <t>Крупа ячменная перловая №1, пром. фасовка до 1 кг (включительно)</t>
  </si>
  <si>
    <t>Фасоль продовольственная (в ассортименте), пром. фасовка  до 1 кг  (включительно)</t>
  </si>
  <si>
    <t>Итого</t>
  </si>
  <si>
    <t>Заведующий МАДОУ №63 "Искорка"                                                                        __________________________ Л.В. Бартошевич</t>
  </si>
  <si>
    <t>на поставку продуктов питания для воспитанников в 2021 году</t>
  </si>
  <si>
    <t>"Ромашка"</t>
  </si>
  <si>
    <t>МАДОУ №61</t>
  </si>
  <si>
    <t>Маслова Л.П</t>
  </si>
</sst>
</file>

<file path=xl/styles.xml><?xml version="1.0" encoding="utf-8"?>
<styleSheet xmlns="http://schemas.openxmlformats.org/spreadsheetml/2006/main">
  <numFmts count="5">
    <numFmt numFmtId="164" formatCode="[$-419]General"/>
    <numFmt numFmtId="165" formatCode="[$-419]0.00"/>
    <numFmt numFmtId="166" formatCode="[$-419]0"/>
    <numFmt numFmtId="167" formatCode="#,##0.00000"/>
    <numFmt numFmtId="168" formatCode="[$-419]#,##0.00"/>
  </numFmts>
  <fonts count="13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rgb="FF000000"/>
      <name val="Times New Roman CYR"/>
      <charset val="204"/>
    </font>
    <font>
      <sz val="8"/>
      <color rgb="FF000000"/>
      <name val="Times New Roman CYR"/>
      <charset val="204"/>
    </font>
    <font>
      <b/>
      <sz val="13"/>
      <color rgb="FF000000"/>
      <name val="Times New Roman CYR"/>
      <charset val="204"/>
    </font>
    <font>
      <b/>
      <sz val="18"/>
      <color rgb="FF000000"/>
      <name val="Times New Roman CYR"/>
      <charset val="204"/>
    </font>
    <font>
      <b/>
      <sz val="9"/>
      <color rgb="FF000000"/>
      <name val="Arial1"/>
      <charset val="204"/>
    </font>
    <font>
      <b/>
      <i/>
      <sz val="9"/>
      <color rgb="FF000000"/>
      <name val="Calibri"/>
      <family val="2"/>
      <charset val="204"/>
    </font>
    <font>
      <sz val="9"/>
      <color rgb="FF000000"/>
      <name val="Arial1"/>
      <charset val="204"/>
    </font>
    <font>
      <b/>
      <i/>
      <sz val="9"/>
      <color rgb="FF000000"/>
      <name val="Arial1"/>
      <charset val="204"/>
    </font>
    <font>
      <b/>
      <sz val="11"/>
      <color rgb="FF000000"/>
      <name val="Calibri"/>
      <family val="2"/>
      <charset val="204"/>
    </font>
    <font>
      <sz val="11"/>
      <color rgb="FF7030A0"/>
      <name val="Calibri"/>
      <family val="2"/>
      <charset val="204"/>
    </font>
    <font>
      <sz val="14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4F81BD"/>
        <bgColor rgb="FF4F81BD"/>
      </patternFill>
    </fill>
    <fill>
      <patternFill patternType="solid">
        <fgColor rgb="FF92D050"/>
        <bgColor rgb="FF92D050"/>
      </patternFill>
    </fill>
    <fill>
      <patternFill patternType="solid">
        <fgColor rgb="FFFFFF00"/>
        <bgColor rgb="FFFFFF00"/>
      </patternFill>
    </fill>
  </fills>
  <borders count="1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44">
    <xf numFmtId="0" fontId="0" fillId="0" borderId="0" xfId="0"/>
    <xf numFmtId="164" fontId="3" fillId="0" borderId="0" xfId="1" applyFont="1" applyFill="1" applyAlignment="1">
      <alignment horizontal="left" wrapText="1"/>
    </xf>
    <xf numFmtId="164" fontId="4" fillId="0" borderId="0" xfId="1" applyFont="1" applyFill="1" applyAlignment="1">
      <alignment horizontal="left" wrapText="1"/>
    </xf>
    <xf numFmtId="164" fontId="5" fillId="0" borderId="0" xfId="1" applyFont="1" applyFill="1" applyAlignment="1">
      <alignment horizontal="right" wrapText="1"/>
    </xf>
    <xf numFmtId="164" fontId="1" fillId="0" borderId="0" xfId="1" applyFont="1" applyFill="1" applyAlignment="1">
      <alignment horizontal="right"/>
    </xf>
    <xf numFmtId="164" fontId="7" fillId="0" borderId="4" xfId="1" applyFont="1" applyFill="1" applyBorder="1" applyAlignment="1">
      <alignment horizontal="center" wrapText="1"/>
    </xf>
    <xf numFmtId="164" fontId="7" fillId="0" borderId="5" xfId="1" applyFont="1" applyFill="1" applyBorder="1" applyAlignment="1">
      <alignment horizontal="center" wrapText="1"/>
    </xf>
    <xf numFmtId="164" fontId="7" fillId="0" borderId="1" xfId="1" applyFont="1" applyFill="1" applyBorder="1" applyAlignment="1">
      <alignment horizontal="center" wrapText="1"/>
    </xf>
    <xf numFmtId="49" fontId="7" fillId="0" borderId="1" xfId="1" applyNumberFormat="1" applyFont="1" applyFill="1" applyBorder="1" applyAlignment="1">
      <alignment horizontal="center" wrapText="1"/>
    </xf>
    <xf numFmtId="166" fontId="8" fillId="0" borderId="4" xfId="1" applyNumberFormat="1" applyFont="1" applyFill="1" applyBorder="1" applyAlignment="1">
      <alignment horizontal="right" wrapText="1"/>
    </xf>
    <xf numFmtId="165" fontId="8" fillId="0" borderId="4" xfId="1" applyNumberFormat="1" applyFont="1" applyFill="1" applyBorder="1" applyAlignment="1">
      <alignment horizontal="right" wrapText="1"/>
    </xf>
    <xf numFmtId="164" fontId="1" fillId="0" borderId="0" xfId="1" applyFont="1" applyFill="1" applyAlignment="1">
      <alignment wrapText="1"/>
    </xf>
    <xf numFmtId="164" fontId="8" fillId="0" borderId="6" xfId="1" applyFont="1" applyFill="1" applyBorder="1" applyAlignment="1">
      <alignment horizontal="center" wrapText="1"/>
    </xf>
    <xf numFmtId="164" fontId="8" fillId="3" borderId="6" xfId="1" applyFont="1" applyFill="1" applyBorder="1" applyAlignment="1">
      <alignment horizontal="justify" wrapText="1"/>
    </xf>
    <xf numFmtId="167" fontId="8" fillId="0" borderId="6" xfId="1" applyNumberFormat="1" applyFont="1" applyFill="1" applyBorder="1" applyAlignment="1">
      <alignment horizontal="right"/>
    </xf>
    <xf numFmtId="167" fontId="8" fillId="0" borderId="7" xfId="1" applyNumberFormat="1" applyFont="1" applyFill="1" applyBorder="1" applyAlignment="1">
      <alignment horizontal="right"/>
    </xf>
    <xf numFmtId="168" fontId="8" fillId="0" borderId="7" xfId="1" applyNumberFormat="1" applyFont="1" applyFill="1" applyBorder="1" applyAlignment="1">
      <alignment horizontal="right" wrapText="1"/>
    </xf>
    <xf numFmtId="166" fontId="8" fillId="0" borderId="6" xfId="1" applyNumberFormat="1" applyFont="1" applyFill="1" applyBorder="1" applyAlignment="1">
      <alignment horizontal="right"/>
    </xf>
    <xf numFmtId="165" fontId="8" fillId="0" borderId="6" xfId="1" applyNumberFormat="1" applyFont="1" applyFill="1" applyBorder="1" applyAlignment="1">
      <alignment horizontal="right" wrapText="1"/>
    </xf>
    <xf numFmtId="164" fontId="8" fillId="0" borderId="3" xfId="1" applyFont="1" applyFill="1" applyBorder="1" applyAlignment="1">
      <alignment horizontal="center" wrapText="1"/>
    </xf>
    <xf numFmtId="164" fontId="8" fillId="3" borderId="3" xfId="1" applyFont="1" applyFill="1" applyBorder="1" applyAlignment="1">
      <alignment horizontal="justify" wrapText="1"/>
    </xf>
    <xf numFmtId="167" fontId="8" fillId="0" borderId="3" xfId="1" applyNumberFormat="1" applyFont="1" applyFill="1" applyBorder="1" applyAlignment="1">
      <alignment horizontal="right"/>
    </xf>
    <xf numFmtId="167" fontId="8" fillId="0" borderId="8" xfId="1" applyNumberFormat="1" applyFont="1" applyFill="1" applyBorder="1" applyAlignment="1">
      <alignment horizontal="right"/>
    </xf>
    <xf numFmtId="167" fontId="8" fillId="0" borderId="9" xfId="1" applyNumberFormat="1" applyFont="1" applyFill="1" applyBorder="1" applyAlignment="1">
      <alignment horizontal="right"/>
    </xf>
    <xf numFmtId="167" fontId="8" fillId="0" borderId="10" xfId="1" applyNumberFormat="1" applyFont="1" applyFill="1" applyBorder="1" applyAlignment="1">
      <alignment horizontal="right"/>
    </xf>
    <xf numFmtId="0" fontId="0" fillId="4" borderId="4" xfId="0" applyFill="1" applyBorder="1"/>
    <xf numFmtId="168" fontId="10" fillId="4" borderId="4" xfId="1" applyNumberFormat="1" applyFont="1" applyFill="1" applyBorder="1" applyAlignment="1">
      <alignment horizontal="right"/>
    </xf>
    <xf numFmtId="165" fontId="10" fillId="0" borderId="0" xfId="1" applyNumberFormat="1" applyFont="1" applyFill="1" applyAlignment="1"/>
    <xf numFmtId="165" fontId="11" fillId="0" borderId="0" xfId="1" applyNumberFormat="1" applyFont="1" applyFill="1" applyAlignment="1">
      <alignment horizontal="center"/>
    </xf>
    <xf numFmtId="165" fontId="11" fillId="0" borderId="0" xfId="1" applyNumberFormat="1" applyFont="1" applyFill="1" applyAlignment="1"/>
    <xf numFmtId="166" fontId="11" fillId="0" borderId="0" xfId="1" applyNumberFormat="1" applyFont="1" applyFill="1" applyAlignment="1">
      <alignment horizontal="right"/>
    </xf>
    <xf numFmtId="165" fontId="11" fillId="0" borderId="0" xfId="1" applyNumberFormat="1" applyFont="1" applyFill="1" applyAlignment="1">
      <alignment horizontal="right"/>
    </xf>
    <xf numFmtId="164" fontId="12" fillId="0" borderId="0" xfId="1" applyFont="1" applyFill="1" applyAlignment="1">
      <alignment horizontal="left"/>
    </xf>
    <xf numFmtId="164" fontId="1" fillId="0" borderId="0" xfId="1" applyFont="1" applyFill="1" applyAlignment="1"/>
    <xf numFmtId="164" fontId="1" fillId="0" borderId="0" xfId="1" applyFont="1" applyFill="1" applyAlignment="1">
      <alignment horizontal="center"/>
    </xf>
    <xf numFmtId="49" fontId="1" fillId="0" borderId="0" xfId="1" applyNumberFormat="1" applyFont="1" applyFill="1" applyAlignment="1"/>
    <xf numFmtId="166" fontId="1" fillId="0" borderId="0" xfId="1" applyNumberFormat="1" applyFont="1" applyFill="1" applyAlignment="1"/>
    <xf numFmtId="0" fontId="0" fillId="4" borderId="4" xfId="0" applyFill="1" applyBorder="1"/>
    <xf numFmtId="164" fontId="2" fillId="0" borderId="1" xfId="1" applyFont="1" applyFill="1" applyBorder="1" applyAlignment="1">
      <alignment horizontal="center" wrapText="1"/>
    </xf>
    <xf numFmtId="164" fontId="2" fillId="0" borderId="2" xfId="1" applyFont="1" applyFill="1" applyBorder="1" applyAlignment="1">
      <alignment horizontal="center" wrapText="1"/>
    </xf>
    <xf numFmtId="164" fontId="3" fillId="0" borderId="0" xfId="1" applyFont="1" applyFill="1" applyAlignment="1">
      <alignment horizontal="left" wrapText="1"/>
    </xf>
    <xf numFmtId="165" fontId="6" fillId="2" borderId="3" xfId="1" applyNumberFormat="1" applyFont="1" applyFill="1" applyBorder="1" applyAlignment="1">
      <alignment horizontal="right" wrapText="1"/>
    </xf>
    <xf numFmtId="164" fontId="9" fillId="3" borderId="3" xfId="1" applyFont="1" applyFill="1" applyBorder="1" applyAlignment="1">
      <alignment horizontal="center" vertical="top" wrapText="1"/>
    </xf>
    <xf numFmtId="0" fontId="0" fillId="3" borderId="3" xfId="0" applyFill="1" applyBorder="1"/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162004</xdr:colOff>
      <xdr:row>4</xdr:row>
      <xdr:rowOff>266757</xdr:rowOff>
    </xdr:from>
    <xdr:ext cx="2590915" cy="654116"/>
    <xdr:pic>
      <xdr:nvPicPr>
        <xdr:cNvPr id="2" name="Picture 2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8753554" y="1609782"/>
          <a:ext cx="2590915" cy="654116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41"/>
  <sheetViews>
    <sheetView tabSelected="1" topLeftCell="A31" workbookViewId="0">
      <selection activeCell="L44" sqref="L44"/>
    </sheetView>
  </sheetViews>
  <sheetFormatPr defaultRowHeight="14.4"/>
  <cols>
    <col min="2" max="2" width="19.109375" customWidth="1"/>
    <col min="3" max="3" width="26.44140625" customWidth="1"/>
    <col min="13" max="13" width="16.88671875" customWidth="1"/>
  </cols>
  <sheetData>
    <row r="1" spans="1:15" ht="15.6">
      <c r="A1" s="38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</row>
    <row r="2" spans="1:15" ht="15.6">
      <c r="A2" s="39" t="s">
        <v>49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</row>
    <row r="3" spans="1:15" ht="34.5" customHeight="1">
      <c r="A3" s="40" t="s">
        <v>1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</row>
    <row r="4" spans="1:15" ht="30" customHeight="1">
      <c r="A4" s="40" t="s">
        <v>2</v>
      </c>
      <c r="B4" s="40"/>
      <c r="C4" s="40"/>
      <c r="D4" s="40"/>
      <c r="E4" s="40"/>
      <c r="F4" s="40"/>
      <c r="G4" s="40"/>
      <c r="H4" s="40"/>
      <c r="I4" s="40"/>
      <c r="J4" s="1"/>
      <c r="K4" s="1"/>
      <c r="L4" s="1"/>
      <c r="M4" s="1"/>
      <c r="N4" s="2"/>
      <c r="O4" s="2"/>
    </row>
    <row r="5" spans="1:15" ht="30" customHeight="1">
      <c r="A5" s="40" t="s">
        <v>3</v>
      </c>
      <c r="B5" s="40"/>
      <c r="C5" s="40"/>
      <c r="D5" s="40"/>
      <c r="E5" s="40"/>
      <c r="F5" s="40"/>
      <c r="G5" s="40"/>
      <c r="H5" s="40"/>
      <c r="I5" s="40"/>
      <c r="J5" s="1"/>
      <c r="K5" s="1"/>
      <c r="L5" s="1"/>
      <c r="M5" s="1"/>
      <c r="N5" s="2"/>
      <c r="O5" s="2"/>
    </row>
    <row r="6" spans="1:15" ht="16.8">
      <c r="A6" s="40" t="s">
        <v>4</v>
      </c>
      <c r="B6" s="40"/>
      <c r="C6" s="40"/>
      <c r="D6" s="40"/>
      <c r="E6" s="40"/>
      <c r="F6" s="40"/>
      <c r="G6" s="40"/>
      <c r="H6" s="40"/>
      <c r="I6" s="40"/>
      <c r="J6" s="1"/>
      <c r="K6" s="1"/>
      <c r="L6" s="1"/>
      <c r="M6" s="1"/>
      <c r="N6" s="2"/>
      <c r="O6" s="2"/>
    </row>
    <row r="7" spans="1:15" ht="16.8">
      <c r="A7" s="40" t="s">
        <v>5</v>
      </c>
      <c r="B7" s="40"/>
      <c r="C7" s="40"/>
      <c r="D7" s="40"/>
      <c r="E7" s="40"/>
      <c r="F7" s="40"/>
      <c r="G7" s="40"/>
      <c r="H7" s="40"/>
      <c r="I7" s="40"/>
      <c r="J7" s="1"/>
      <c r="K7" s="1"/>
      <c r="L7" s="1"/>
      <c r="M7" s="1"/>
      <c r="N7" s="2"/>
      <c r="O7" s="2"/>
    </row>
    <row r="8" spans="1:15" ht="16.8">
      <c r="A8" s="40" t="s">
        <v>6</v>
      </c>
      <c r="B8" s="40"/>
      <c r="C8" s="40"/>
      <c r="D8" s="40"/>
      <c r="E8" s="40"/>
      <c r="F8" s="40"/>
      <c r="G8" s="40"/>
      <c r="H8" s="40"/>
      <c r="I8" s="40"/>
      <c r="J8" s="1"/>
      <c r="K8" s="1"/>
      <c r="L8" s="1"/>
      <c r="M8" s="1"/>
      <c r="N8" s="2"/>
      <c r="O8" s="2"/>
    </row>
    <row r="9" spans="1:15" ht="22.8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41" t="s">
        <v>7</v>
      </c>
      <c r="M9" s="41"/>
      <c r="N9" s="4"/>
      <c r="O9" s="4"/>
    </row>
    <row r="10" spans="1:15" ht="48.6">
      <c r="A10" s="5" t="s">
        <v>8</v>
      </c>
      <c r="B10" s="6"/>
      <c r="C10" s="5" t="s">
        <v>9</v>
      </c>
      <c r="D10" s="5"/>
      <c r="E10" s="5" t="s">
        <v>10</v>
      </c>
      <c r="F10" s="7" t="s">
        <v>11</v>
      </c>
      <c r="G10" s="7" t="s">
        <v>12</v>
      </c>
      <c r="H10" s="7" t="s">
        <v>13</v>
      </c>
      <c r="I10" s="8" t="s">
        <v>14</v>
      </c>
      <c r="J10" s="8" t="s">
        <v>15</v>
      </c>
      <c r="K10" s="8" t="s">
        <v>16</v>
      </c>
      <c r="L10" s="9" t="s">
        <v>17</v>
      </c>
      <c r="M10" s="10" t="s">
        <v>18</v>
      </c>
      <c r="N10" s="11"/>
      <c r="O10" s="11"/>
    </row>
    <row r="11" spans="1:15" ht="51.75" customHeight="1">
      <c r="A11" s="12">
        <v>1</v>
      </c>
      <c r="B11" s="42" t="s">
        <v>19</v>
      </c>
      <c r="C11" s="13" t="s">
        <v>20</v>
      </c>
      <c r="D11" s="12" t="s">
        <v>21</v>
      </c>
      <c r="E11" s="14">
        <v>4.3900000000000002E-2</v>
      </c>
      <c r="F11" s="15">
        <v>47</v>
      </c>
      <c r="G11" s="15">
        <v>46</v>
      </c>
      <c r="H11" s="15">
        <v>55</v>
      </c>
      <c r="I11" s="16">
        <f t="shared" ref="I11:I35" si="0">AVERAGE(F11:H11)</f>
        <v>49.333333333333336</v>
      </c>
      <c r="J11" s="16">
        <f t="shared" ref="J11:J35" si="1">_xlfn.STDEV.S(F11:H11)</f>
        <v>4.932882862316248</v>
      </c>
      <c r="K11" s="16">
        <f t="shared" ref="K11:K35" si="2">J11/I11*100</f>
        <v>9.9990868830734758</v>
      </c>
      <c r="L11" s="17">
        <v>2300</v>
      </c>
      <c r="M11" s="18">
        <f>I11*L11</f>
        <v>113466.66666666667</v>
      </c>
      <c r="N11" s="11"/>
      <c r="O11" s="11"/>
    </row>
    <row r="12" spans="1:15" ht="57.75" customHeight="1">
      <c r="A12" s="19">
        <v>2</v>
      </c>
      <c r="B12" s="42"/>
      <c r="C12" s="20" t="s">
        <v>22</v>
      </c>
      <c r="D12" s="19" t="s">
        <v>21</v>
      </c>
      <c r="E12" s="21">
        <v>6.0000000000000001E-3</v>
      </c>
      <c r="F12" s="15">
        <v>11</v>
      </c>
      <c r="G12" s="15">
        <v>11</v>
      </c>
      <c r="H12" s="15">
        <v>17</v>
      </c>
      <c r="I12" s="16">
        <f t="shared" si="0"/>
        <v>13</v>
      </c>
      <c r="J12" s="16">
        <f t="shared" si="1"/>
        <v>3.4641016151377544</v>
      </c>
      <c r="K12" s="16">
        <f t="shared" si="2"/>
        <v>26.646935501059648</v>
      </c>
      <c r="L12" s="17">
        <v>300</v>
      </c>
      <c r="M12" s="18">
        <f t="shared" ref="M12:M35" si="3">I12*L12</f>
        <v>3900</v>
      </c>
      <c r="N12" s="11"/>
      <c r="O12" s="11"/>
    </row>
    <row r="13" spans="1:15" ht="47.25" customHeight="1">
      <c r="A13" s="19">
        <v>3</v>
      </c>
      <c r="B13" s="42"/>
      <c r="C13" s="20" t="s">
        <v>23</v>
      </c>
      <c r="D13" s="19" t="s">
        <v>21</v>
      </c>
      <c r="E13" s="21">
        <v>2.5999999999999998E-4</v>
      </c>
      <c r="F13" s="15">
        <v>488</v>
      </c>
      <c r="G13" s="15">
        <v>480</v>
      </c>
      <c r="H13" s="15">
        <v>500</v>
      </c>
      <c r="I13" s="16">
        <f t="shared" si="0"/>
        <v>489.33333333333331</v>
      </c>
      <c r="J13" s="16">
        <f t="shared" si="1"/>
        <v>10.066445913694334</v>
      </c>
      <c r="K13" s="16">
        <f t="shared" si="2"/>
        <v>2.0571755954416218</v>
      </c>
      <c r="L13" s="17">
        <v>12</v>
      </c>
      <c r="M13" s="18">
        <f t="shared" si="3"/>
        <v>5872</v>
      </c>
      <c r="N13" s="11"/>
      <c r="O13" s="11"/>
    </row>
    <row r="14" spans="1:15" ht="48.75" customHeight="1">
      <c r="A14" s="19">
        <v>4</v>
      </c>
      <c r="B14" s="42"/>
      <c r="C14" s="20" t="s">
        <v>24</v>
      </c>
      <c r="D14" s="19" t="s">
        <v>21</v>
      </c>
      <c r="E14" s="21">
        <v>2.9999999999999997E-4</v>
      </c>
      <c r="F14" s="15">
        <v>58</v>
      </c>
      <c r="G14" s="15">
        <v>56</v>
      </c>
      <c r="H14" s="15">
        <v>64</v>
      </c>
      <c r="I14" s="16">
        <f t="shared" si="0"/>
        <v>59.333333333333336</v>
      </c>
      <c r="J14" s="16">
        <f t="shared" si="1"/>
        <v>4.1633319989322661</v>
      </c>
      <c r="K14" s="16">
        <f t="shared" si="2"/>
        <v>7.0168516835937069</v>
      </c>
      <c r="L14" s="17">
        <v>20</v>
      </c>
      <c r="M14" s="18">
        <f t="shared" si="3"/>
        <v>1186.6666666666667</v>
      </c>
      <c r="N14" s="11"/>
      <c r="O14" s="11"/>
    </row>
    <row r="15" spans="1:15" ht="50.25" customHeight="1">
      <c r="A15" s="19">
        <v>5</v>
      </c>
      <c r="B15" s="42"/>
      <c r="C15" s="20" t="s">
        <v>25</v>
      </c>
      <c r="D15" s="19" t="s">
        <v>21</v>
      </c>
      <c r="E15" s="21">
        <v>2.6749999999999999E-2</v>
      </c>
      <c r="F15" s="15">
        <v>26</v>
      </c>
      <c r="G15" s="15">
        <v>24</v>
      </c>
      <c r="H15" s="15">
        <v>32</v>
      </c>
      <c r="I15" s="16">
        <f t="shared" si="0"/>
        <v>27.333333333333332</v>
      </c>
      <c r="J15" s="16">
        <f t="shared" si="1"/>
        <v>4.1633319989322564</v>
      </c>
      <c r="K15" s="16">
        <f t="shared" si="2"/>
        <v>15.231702435118011</v>
      </c>
      <c r="L15" s="17">
        <v>1350</v>
      </c>
      <c r="M15" s="18">
        <f t="shared" si="3"/>
        <v>36900</v>
      </c>
      <c r="N15" s="11"/>
      <c r="O15" s="11"/>
    </row>
    <row r="16" spans="1:15" ht="54.75" customHeight="1">
      <c r="A16" s="19">
        <v>6</v>
      </c>
      <c r="B16" s="42"/>
      <c r="C16" s="20" t="s">
        <v>26</v>
      </c>
      <c r="D16" s="19" t="s">
        <v>21</v>
      </c>
      <c r="E16" s="21">
        <v>1.073E-2</v>
      </c>
      <c r="F16" s="15">
        <v>79</v>
      </c>
      <c r="G16" s="15">
        <v>78</v>
      </c>
      <c r="H16" s="15">
        <v>82</v>
      </c>
      <c r="I16" s="16">
        <f t="shared" si="0"/>
        <v>79.666666666666671</v>
      </c>
      <c r="J16" s="16">
        <f t="shared" si="1"/>
        <v>2.0816659994661331</v>
      </c>
      <c r="K16" s="16">
        <f t="shared" si="2"/>
        <v>2.6129698738068612</v>
      </c>
      <c r="L16" s="17">
        <v>550</v>
      </c>
      <c r="M16" s="18">
        <f t="shared" si="3"/>
        <v>43816.666666666672</v>
      </c>
      <c r="N16" s="11"/>
      <c r="O16" s="11"/>
    </row>
    <row r="17" spans="1:15" ht="46.5" customHeight="1">
      <c r="A17" s="19">
        <v>7</v>
      </c>
      <c r="B17" s="42"/>
      <c r="C17" s="20" t="s">
        <v>27</v>
      </c>
      <c r="D17" s="19" t="s">
        <v>21</v>
      </c>
      <c r="E17" s="21">
        <v>1.25E-3</v>
      </c>
      <c r="F17" s="15">
        <v>69</v>
      </c>
      <c r="G17" s="15">
        <v>67</v>
      </c>
      <c r="H17" s="15">
        <v>73</v>
      </c>
      <c r="I17" s="16">
        <f t="shared" si="0"/>
        <v>69.666666666666671</v>
      </c>
      <c r="J17" s="16">
        <f t="shared" si="1"/>
        <v>3.0550504633038931</v>
      </c>
      <c r="K17" s="16">
        <f t="shared" si="2"/>
        <v>4.3852398994792718</v>
      </c>
      <c r="L17" s="17">
        <v>20</v>
      </c>
      <c r="M17" s="18">
        <f t="shared" si="3"/>
        <v>1393.3333333333335</v>
      </c>
      <c r="N17" s="11"/>
      <c r="O17" s="11"/>
    </row>
    <row r="18" spans="1:15" ht="56.25" customHeight="1">
      <c r="A18" s="19">
        <v>8</v>
      </c>
      <c r="B18" s="42"/>
      <c r="C18" s="13" t="s">
        <v>28</v>
      </c>
      <c r="D18" s="12" t="s">
        <v>21</v>
      </c>
      <c r="E18" s="14">
        <v>7.4999999999999997E-3</v>
      </c>
      <c r="F18" s="22">
        <v>78</v>
      </c>
      <c r="G18" s="22">
        <v>73</v>
      </c>
      <c r="H18" s="22">
        <v>82</v>
      </c>
      <c r="I18" s="16">
        <f t="shared" si="0"/>
        <v>77.666666666666671</v>
      </c>
      <c r="J18" s="16">
        <f t="shared" si="1"/>
        <v>4.5092497528228943</v>
      </c>
      <c r="K18" s="16">
        <f t="shared" si="2"/>
        <v>5.8059009692998629</v>
      </c>
      <c r="L18" s="17">
        <v>250</v>
      </c>
      <c r="M18" s="18">
        <f t="shared" si="3"/>
        <v>19416.666666666668</v>
      </c>
      <c r="N18" s="11"/>
      <c r="O18" s="11"/>
    </row>
    <row r="19" spans="1:15" ht="47.25" customHeight="1">
      <c r="A19" s="12">
        <v>9</v>
      </c>
      <c r="B19" s="42"/>
      <c r="C19" s="20" t="s">
        <v>29</v>
      </c>
      <c r="D19" s="19" t="s">
        <v>21</v>
      </c>
      <c r="E19" s="21">
        <v>9.4500000000000001E-3</v>
      </c>
      <c r="F19" s="22">
        <v>104</v>
      </c>
      <c r="G19" s="22">
        <v>101</v>
      </c>
      <c r="H19" s="22">
        <v>112</v>
      </c>
      <c r="I19" s="16">
        <f t="shared" si="0"/>
        <v>105.66666666666667</v>
      </c>
      <c r="J19" s="16">
        <f t="shared" si="1"/>
        <v>5.6862407030773268</v>
      </c>
      <c r="K19" s="16">
        <f t="shared" si="2"/>
        <v>5.3813003499154508</v>
      </c>
      <c r="L19" s="17">
        <v>440</v>
      </c>
      <c r="M19" s="18">
        <f t="shared" si="3"/>
        <v>46493.333333333336</v>
      </c>
      <c r="N19" s="11"/>
      <c r="O19" s="11"/>
    </row>
    <row r="20" spans="1:15" ht="82.5" customHeight="1">
      <c r="A20" s="19">
        <v>10</v>
      </c>
      <c r="B20" s="42"/>
      <c r="C20" s="20" t="s">
        <v>30</v>
      </c>
      <c r="D20" s="19" t="s">
        <v>31</v>
      </c>
      <c r="E20" s="21">
        <v>1.094E-2</v>
      </c>
      <c r="F20" s="22">
        <v>69</v>
      </c>
      <c r="G20" s="22">
        <v>68</v>
      </c>
      <c r="H20" s="22">
        <v>72</v>
      </c>
      <c r="I20" s="16">
        <f t="shared" si="0"/>
        <v>69.666666666666671</v>
      </c>
      <c r="J20" s="16">
        <f t="shared" si="1"/>
        <v>2.0816659994661331</v>
      </c>
      <c r="K20" s="16">
        <f t="shared" si="2"/>
        <v>2.9880373198078463</v>
      </c>
      <c r="L20" s="17">
        <v>630</v>
      </c>
      <c r="M20" s="18">
        <f t="shared" si="3"/>
        <v>43890</v>
      </c>
      <c r="N20" s="11"/>
      <c r="O20" s="11"/>
    </row>
    <row r="21" spans="1:15" ht="55.5" customHeight="1">
      <c r="A21" s="19">
        <v>11</v>
      </c>
      <c r="B21" s="43"/>
      <c r="C21" s="20" t="s">
        <v>32</v>
      </c>
      <c r="D21" s="19" t="s">
        <v>21</v>
      </c>
      <c r="E21" s="21">
        <v>5.0000000000000001E-3</v>
      </c>
      <c r="F21" s="22">
        <v>179</v>
      </c>
      <c r="G21" s="22">
        <v>175</v>
      </c>
      <c r="H21" s="22">
        <v>184</v>
      </c>
      <c r="I21" s="16">
        <f t="shared" si="0"/>
        <v>179.33333333333334</v>
      </c>
      <c r="J21" s="16">
        <f t="shared" si="1"/>
        <v>4.5092497528228943</v>
      </c>
      <c r="K21" s="16">
        <f t="shared" si="2"/>
        <v>2.5144515350313537</v>
      </c>
      <c r="L21" s="17">
        <v>280</v>
      </c>
      <c r="M21" s="18">
        <f t="shared" si="3"/>
        <v>50213.333333333336</v>
      </c>
      <c r="N21" s="11"/>
      <c r="O21" s="11"/>
    </row>
    <row r="22" spans="1:15" ht="47.25" customHeight="1">
      <c r="A22" s="19">
        <v>12</v>
      </c>
      <c r="B22" s="43"/>
      <c r="C22" s="20" t="s">
        <v>33</v>
      </c>
      <c r="D22" s="19" t="s">
        <v>21</v>
      </c>
      <c r="E22" s="21">
        <v>4.8999999999999998E-3</v>
      </c>
      <c r="F22" s="22">
        <v>70</v>
      </c>
      <c r="G22" s="22">
        <v>67</v>
      </c>
      <c r="H22" s="22">
        <v>73</v>
      </c>
      <c r="I22" s="16">
        <f t="shared" si="0"/>
        <v>70</v>
      </c>
      <c r="J22" s="16">
        <f t="shared" si="1"/>
        <v>3</v>
      </c>
      <c r="K22" s="16">
        <f t="shared" si="2"/>
        <v>4.2857142857142856</v>
      </c>
      <c r="L22" s="17">
        <v>300</v>
      </c>
      <c r="M22" s="18">
        <f t="shared" si="3"/>
        <v>21000</v>
      </c>
      <c r="N22" s="11"/>
      <c r="O22" s="11"/>
    </row>
    <row r="23" spans="1:15" ht="58.5" customHeight="1">
      <c r="A23" s="19">
        <v>13</v>
      </c>
      <c r="B23" s="43"/>
      <c r="C23" s="20" t="s">
        <v>34</v>
      </c>
      <c r="D23" s="19" t="s">
        <v>21</v>
      </c>
      <c r="E23" s="21">
        <v>5.0000000000000001E-4</v>
      </c>
      <c r="F23" s="22">
        <v>151</v>
      </c>
      <c r="G23" s="22">
        <v>148</v>
      </c>
      <c r="H23" s="22">
        <v>153</v>
      </c>
      <c r="I23" s="16">
        <f t="shared" si="0"/>
        <v>150.66666666666666</v>
      </c>
      <c r="J23" s="16">
        <f t="shared" si="1"/>
        <v>2.5166114784235836</v>
      </c>
      <c r="K23" s="16">
        <f t="shared" si="2"/>
        <v>1.6703173529360067</v>
      </c>
      <c r="L23" s="17">
        <v>30</v>
      </c>
      <c r="M23" s="18">
        <f t="shared" si="3"/>
        <v>4520</v>
      </c>
      <c r="N23" s="11"/>
      <c r="O23" s="11"/>
    </row>
    <row r="24" spans="1:15" ht="57" customHeight="1">
      <c r="A24" s="19">
        <v>14</v>
      </c>
      <c r="B24" s="43"/>
      <c r="C24" s="20" t="s">
        <v>35</v>
      </c>
      <c r="D24" s="19" t="s">
        <v>21</v>
      </c>
      <c r="E24" s="21">
        <v>5.5999999999999995E-4</v>
      </c>
      <c r="F24" s="23">
        <v>288</v>
      </c>
      <c r="G24" s="23">
        <v>285</v>
      </c>
      <c r="H24" s="23">
        <v>305</v>
      </c>
      <c r="I24" s="16">
        <f t="shared" si="0"/>
        <v>292.66666666666669</v>
      </c>
      <c r="J24" s="16">
        <f t="shared" si="1"/>
        <v>10.785793124908958</v>
      </c>
      <c r="K24" s="16">
        <f t="shared" si="2"/>
        <v>3.6853507260508964</v>
      </c>
      <c r="L24" s="17">
        <v>34</v>
      </c>
      <c r="M24" s="18">
        <f t="shared" si="3"/>
        <v>9950.6666666666679</v>
      </c>
      <c r="N24" s="11"/>
      <c r="O24" s="11"/>
    </row>
    <row r="25" spans="1:15" ht="39.75" customHeight="1">
      <c r="A25" s="19">
        <v>15</v>
      </c>
      <c r="B25" s="43"/>
      <c r="C25" s="20" t="s">
        <v>36</v>
      </c>
      <c r="D25" s="19" t="s">
        <v>21</v>
      </c>
      <c r="E25" s="21">
        <v>5.8E-4</v>
      </c>
      <c r="F25" s="22">
        <v>297</v>
      </c>
      <c r="G25" s="22">
        <v>295</v>
      </c>
      <c r="H25" s="22">
        <v>305</v>
      </c>
      <c r="I25" s="16">
        <f t="shared" si="0"/>
        <v>299</v>
      </c>
      <c r="J25" s="16">
        <f t="shared" si="1"/>
        <v>5.2915026221291814</v>
      </c>
      <c r="K25" s="16">
        <f t="shared" si="2"/>
        <v>1.7697333184378532</v>
      </c>
      <c r="L25" s="17">
        <v>30</v>
      </c>
      <c r="M25" s="18">
        <f t="shared" si="3"/>
        <v>8970</v>
      </c>
      <c r="N25" s="11"/>
      <c r="O25" s="11"/>
    </row>
    <row r="26" spans="1:15" ht="45" customHeight="1">
      <c r="A26" s="19">
        <v>16</v>
      </c>
      <c r="B26" s="43"/>
      <c r="C26" s="20" t="s">
        <v>37</v>
      </c>
      <c r="D26" s="19" t="s">
        <v>21</v>
      </c>
      <c r="E26" s="21">
        <v>1.1199999999999999E-3</v>
      </c>
      <c r="F26" s="22">
        <v>302</v>
      </c>
      <c r="G26" s="22">
        <v>296</v>
      </c>
      <c r="H26" s="22">
        <v>308</v>
      </c>
      <c r="I26" s="16">
        <f t="shared" si="0"/>
        <v>302</v>
      </c>
      <c r="J26" s="16">
        <f t="shared" si="1"/>
        <v>6</v>
      </c>
      <c r="K26" s="16">
        <f t="shared" si="2"/>
        <v>1.9867549668874174</v>
      </c>
      <c r="L26" s="17">
        <v>57</v>
      </c>
      <c r="M26" s="18">
        <f t="shared" si="3"/>
        <v>17214</v>
      </c>
      <c r="N26" s="11"/>
      <c r="O26" s="11"/>
    </row>
    <row r="27" spans="1:15" ht="63" customHeight="1">
      <c r="A27" s="19">
        <v>17</v>
      </c>
      <c r="B27" s="43"/>
      <c r="C27" s="20" t="s">
        <v>38</v>
      </c>
      <c r="D27" s="19" t="s">
        <v>21</v>
      </c>
      <c r="E27" s="21">
        <v>2.5000000000000001E-3</v>
      </c>
      <c r="F27" s="22">
        <v>328</v>
      </c>
      <c r="G27" s="22">
        <v>325</v>
      </c>
      <c r="H27" s="22">
        <v>335</v>
      </c>
      <c r="I27" s="16">
        <f t="shared" si="0"/>
        <v>329.33333333333331</v>
      </c>
      <c r="J27" s="16">
        <f t="shared" si="1"/>
        <v>5.1316014394468841</v>
      </c>
      <c r="K27" s="16">
        <f t="shared" si="2"/>
        <v>1.5581785747308352</v>
      </c>
      <c r="L27" s="17">
        <v>120</v>
      </c>
      <c r="M27" s="18">
        <f t="shared" si="3"/>
        <v>39520</v>
      </c>
      <c r="N27" s="11"/>
      <c r="O27" s="11"/>
    </row>
    <row r="28" spans="1:15" ht="46.5" customHeight="1">
      <c r="A28" s="19">
        <v>18</v>
      </c>
      <c r="B28" s="43"/>
      <c r="C28" s="20" t="s">
        <v>39</v>
      </c>
      <c r="D28" s="19" t="s">
        <v>21</v>
      </c>
      <c r="E28" s="21">
        <v>1.065E-2</v>
      </c>
      <c r="F28" s="24">
        <v>86</v>
      </c>
      <c r="G28" s="24">
        <v>84</v>
      </c>
      <c r="H28" s="24">
        <v>95</v>
      </c>
      <c r="I28" s="16">
        <f t="shared" si="0"/>
        <v>88.333333333333329</v>
      </c>
      <c r="J28" s="16">
        <f t="shared" si="1"/>
        <v>5.8594652770823146</v>
      </c>
      <c r="K28" s="16">
        <f t="shared" si="2"/>
        <v>6.6333569174516773</v>
      </c>
      <c r="L28" s="17">
        <v>520</v>
      </c>
      <c r="M28" s="18">
        <f t="shared" si="3"/>
        <v>45933.333333333328</v>
      </c>
      <c r="N28" s="11"/>
      <c r="O28" s="11"/>
    </row>
    <row r="29" spans="1:15" ht="47.25" customHeight="1">
      <c r="A29" s="19">
        <v>19</v>
      </c>
      <c r="B29" s="43"/>
      <c r="C29" s="20" t="s">
        <v>40</v>
      </c>
      <c r="D29" s="19" t="s">
        <v>21</v>
      </c>
      <c r="E29" s="21">
        <v>4.0899999999999999E-3</v>
      </c>
      <c r="F29" s="15">
        <v>43</v>
      </c>
      <c r="G29" s="15">
        <v>42</v>
      </c>
      <c r="H29" s="15">
        <v>50</v>
      </c>
      <c r="I29" s="16">
        <f t="shared" si="0"/>
        <v>45</v>
      </c>
      <c r="J29" s="16">
        <f t="shared" si="1"/>
        <v>4.358898943540674</v>
      </c>
      <c r="K29" s="16">
        <f t="shared" si="2"/>
        <v>9.6864420967570535</v>
      </c>
      <c r="L29" s="17">
        <v>220</v>
      </c>
      <c r="M29" s="18">
        <f t="shared" si="3"/>
        <v>9900</v>
      </c>
      <c r="N29" s="11"/>
      <c r="O29" s="11"/>
    </row>
    <row r="30" spans="1:15" ht="53.25" customHeight="1">
      <c r="A30" s="12">
        <v>20</v>
      </c>
      <c r="B30" s="43"/>
      <c r="C30" s="20" t="s">
        <v>41</v>
      </c>
      <c r="D30" s="19" t="s">
        <v>21</v>
      </c>
      <c r="E30" s="21">
        <v>1.3650000000000001E-2</v>
      </c>
      <c r="F30" s="15">
        <v>77</v>
      </c>
      <c r="G30" s="15">
        <v>74</v>
      </c>
      <c r="H30" s="15">
        <v>84</v>
      </c>
      <c r="I30" s="16">
        <f t="shared" si="0"/>
        <v>78.333333333333329</v>
      </c>
      <c r="J30" s="16">
        <f t="shared" si="1"/>
        <v>5.1316014394468841</v>
      </c>
      <c r="K30" s="16">
        <f t="shared" si="2"/>
        <v>6.5509805609960221</v>
      </c>
      <c r="L30" s="17">
        <v>700</v>
      </c>
      <c r="M30" s="18">
        <f t="shared" si="3"/>
        <v>54833.333333333328</v>
      </c>
      <c r="N30" s="11"/>
      <c r="O30" s="11"/>
    </row>
    <row r="31" spans="1:15" ht="55.5" customHeight="1">
      <c r="A31" s="19">
        <v>21</v>
      </c>
      <c r="B31" s="43"/>
      <c r="C31" s="20" t="s">
        <v>42</v>
      </c>
      <c r="D31" s="19" t="s">
        <v>21</v>
      </c>
      <c r="E31" s="21">
        <v>4.3200000000000001E-3</v>
      </c>
      <c r="F31" s="15">
        <v>56</v>
      </c>
      <c r="G31" s="15">
        <v>53</v>
      </c>
      <c r="H31" s="15">
        <v>63</v>
      </c>
      <c r="I31" s="16">
        <f t="shared" si="0"/>
        <v>57.333333333333336</v>
      </c>
      <c r="J31" s="16">
        <f t="shared" si="1"/>
        <v>5.1316014394468841</v>
      </c>
      <c r="K31" s="16">
        <f t="shared" si="2"/>
        <v>8.9504676269422401</v>
      </c>
      <c r="L31" s="17">
        <v>220</v>
      </c>
      <c r="M31" s="18">
        <f t="shared" si="3"/>
        <v>12613.333333333334</v>
      </c>
      <c r="N31" s="11"/>
      <c r="O31" s="11"/>
    </row>
    <row r="32" spans="1:15" ht="48.75" customHeight="1">
      <c r="A32" s="12">
        <v>22</v>
      </c>
      <c r="B32" s="43"/>
      <c r="C32" s="20" t="s">
        <v>43</v>
      </c>
      <c r="D32" s="19" t="s">
        <v>21</v>
      </c>
      <c r="E32" s="21">
        <v>2.2000000000000001E-3</v>
      </c>
      <c r="F32" s="15">
        <v>47</v>
      </c>
      <c r="G32" s="15">
        <v>45</v>
      </c>
      <c r="H32" s="15">
        <v>55</v>
      </c>
      <c r="I32" s="16">
        <f t="shared" si="0"/>
        <v>49</v>
      </c>
      <c r="J32" s="16">
        <f t="shared" si="1"/>
        <v>5.2915026221291814</v>
      </c>
      <c r="K32" s="16">
        <f t="shared" si="2"/>
        <v>10.798984943120779</v>
      </c>
      <c r="L32" s="17">
        <v>115</v>
      </c>
      <c r="M32" s="18">
        <f t="shared" si="3"/>
        <v>5635</v>
      </c>
      <c r="N32" s="11"/>
      <c r="O32" s="11"/>
    </row>
    <row r="33" spans="1:15" ht="63.75" customHeight="1">
      <c r="A33" s="19">
        <v>23</v>
      </c>
      <c r="B33" s="43"/>
      <c r="C33" s="20" t="s">
        <v>44</v>
      </c>
      <c r="D33" s="19" t="s">
        <v>21</v>
      </c>
      <c r="E33" s="21">
        <v>3.0000000000000001E-3</v>
      </c>
      <c r="F33" s="15">
        <v>32</v>
      </c>
      <c r="G33" s="15">
        <v>32</v>
      </c>
      <c r="H33" s="15">
        <v>38</v>
      </c>
      <c r="I33" s="16">
        <f t="shared" si="0"/>
        <v>34</v>
      </c>
      <c r="J33" s="16">
        <f t="shared" si="1"/>
        <v>3.4641016151377544</v>
      </c>
      <c r="K33" s="16">
        <f t="shared" si="2"/>
        <v>10.188534162169866</v>
      </c>
      <c r="L33" s="17">
        <v>150</v>
      </c>
      <c r="M33" s="18">
        <f t="shared" si="3"/>
        <v>5100</v>
      </c>
      <c r="N33" s="11"/>
      <c r="O33" s="11"/>
    </row>
    <row r="34" spans="1:15" ht="49.5" customHeight="1">
      <c r="A34" s="12">
        <v>24</v>
      </c>
      <c r="B34" s="43"/>
      <c r="C34" s="20" t="s">
        <v>45</v>
      </c>
      <c r="D34" s="19" t="s">
        <v>21</v>
      </c>
      <c r="E34" s="21">
        <v>8.0000000000000004E-4</v>
      </c>
      <c r="F34" s="15">
        <v>27</v>
      </c>
      <c r="G34" s="15">
        <v>24</v>
      </c>
      <c r="H34" s="15">
        <v>33</v>
      </c>
      <c r="I34" s="16">
        <f t="shared" si="0"/>
        <v>28</v>
      </c>
      <c r="J34" s="16">
        <f t="shared" si="1"/>
        <v>4.5825756949558398</v>
      </c>
      <c r="K34" s="16">
        <f t="shared" si="2"/>
        <v>16.366341767699428</v>
      </c>
      <c r="L34" s="17">
        <v>45</v>
      </c>
      <c r="M34" s="18">
        <f t="shared" si="3"/>
        <v>1260</v>
      </c>
      <c r="N34" s="11"/>
      <c r="O34" s="11"/>
    </row>
    <row r="35" spans="1:15" ht="57.75" customHeight="1">
      <c r="A35" s="19">
        <v>25</v>
      </c>
      <c r="B35" s="43"/>
      <c r="C35" s="20" t="s">
        <v>46</v>
      </c>
      <c r="D35" s="19" t="s">
        <v>21</v>
      </c>
      <c r="E35" s="21">
        <v>2.2499999999999998E-3</v>
      </c>
      <c r="F35" s="15">
        <v>108</v>
      </c>
      <c r="G35" s="15">
        <v>104</v>
      </c>
      <c r="H35" s="15">
        <v>115</v>
      </c>
      <c r="I35" s="16">
        <f t="shared" si="0"/>
        <v>109</v>
      </c>
      <c r="J35" s="16">
        <f t="shared" si="1"/>
        <v>5.5677643628300215</v>
      </c>
      <c r="K35" s="16">
        <f t="shared" si="2"/>
        <v>5.1080406998440564</v>
      </c>
      <c r="L35" s="17">
        <v>115</v>
      </c>
      <c r="M35" s="18">
        <f t="shared" si="3"/>
        <v>12535</v>
      </c>
      <c r="N35" s="11"/>
      <c r="O35" s="11"/>
    </row>
    <row r="36" spans="1:15">
      <c r="A36" s="37" t="s">
        <v>47</v>
      </c>
      <c r="B36" s="37"/>
      <c r="C36" s="37"/>
      <c r="D36" s="37"/>
      <c r="E36" s="37"/>
      <c r="F36" s="37"/>
      <c r="G36" s="37"/>
      <c r="H36" s="37"/>
      <c r="I36" s="37"/>
      <c r="J36" s="25"/>
      <c r="K36" s="25"/>
      <c r="L36" s="26">
        <f>SUM(L11:L35)</f>
        <v>8808</v>
      </c>
      <c r="M36" s="18">
        <f>SUM(M11:M35)</f>
        <v>615533.33333333337</v>
      </c>
      <c r="N36" s="27"/>
      <c r="O36" s="27"/>
    </row>
    <row r="37" spans="1:15">
      <c r="A37" s="28"/>
      <c r="B37" s="28"/>
      <c r="C37" s="29"/>
      <c r="D37" s="29"/>
      <c r="E37" s="29"/>
      <c r="F37" s="29"/>
      <c r="G37" s="29"/>
      <c r="H37" s="29"/>
      <c r="I37" s="29"/>
      <c r="J37" s="29"/>
      <c r="K37" s="29"/>
      <c r="L37" s="30"/>
      <c r="M37" s="31"/>
      <c r="N37" s="29"/>
      <c r="O37" s="29"/>
    </row>
    <row r="38" spans="1:15" ht="18">
      <c r="A38" s="32" t="s">
        <v>48</v>
      </c>
      <c r="B38" s="32" t="s">
        <v>51</v>
      </c>
      <c r="C38" s="32" t="s">
        <v>50</v>
      </c>
      <c r="D38" s="32"/>
      <c r="E38" s="32"/>
      <c r="F38" s="32"/>
      <c r="G38" s="32"/>
      <c r="H38" s="32"/>
      <c r="I38" s="32"/>
      <c r="J38" s="32"/>
      <c r="K38" s="32" t="s">
        <v>52</v>
      </c>
      <c r="L38" s="32"/>
      <c r="M38" s="32"/>
      <c r="N38" s="33"/>
      <c r="O38" s="33"/>
    </row>
    <row r="39" spans="1:15">
      <c r="A39" s="34"/>
      <c r="B39" s="34"/>
      <c r="C39" s="33"/>
      <c r="D39" s="33"/>
      <c r="E39" s="33"/>
      <c r="F39" s="33"/>
      <c r="G39" s="33"/>
      <c r="H39" s="33"/>
      <c r="I39" s="35"/>
      <c r="J39" s="35"/>
      <c r="K39" s="35"/>
      <c r="L39" s="36"/>
      <c r="M39" s="33"/>
      <c r="N39" s="33"/>
      <c r="O39" s="33"/>
    </row>
    <row r="40" spans="1:15">
      <c r="A40" s="34"/>
      <c r="B40" s="34"/>
      <c r="C40" s="33"/>
      <c r="D40" s="33"/>
      <c r="E40" s="33"/>
      <c r="F40" s="33"/>
      <c r="G40" s="33"/>
      <c r="H40" s="33"/>
      <c r="I40" s="35"/>
      <c r="J40" s="35"/>
      <c r="K40" s="35"/>
      <c r="L40" s="36"/>
      <c r="M40" s="33"/>
      <c r="N40" s="33"/>
      <c r="O40" s="33"/>
    </row>
    <row r="41" spans="1:15">
      <c r="A41" s="34"/>
      <c r="B41" s="34"/>
      <c r="C41" s="33"/>
      <c r="D41" s="33"/>
      <c r="E41" s="33"/>
      <c r="F41" s="33"/>
      <c r="G41" s="33"/>
      <c r="H41" s="33"/>
      <c r="I41" s="35"/>
      <c r="J41" s="35"/>
      <c r="K41" s="35"/>
      <c r="L41" s="36"/>
      <c r="M41" s="33"/>
      <c r="N41" s="33"/>
      <c r="O41" s="33"/>
    </row>
  </sheetData>
  <mergeCells count="12">
    <mergeCell ref="A36:I36"/>
    <mergeCell ref="A1:O1"/>
    <mergeCell ref="A2:O2"/>
    <mergeCell ref="A3:O3"/>
    <mergeCell ref="A4:I4"/>
    <mergeCell ref="A5:I5"/>
    <mergeCell ref="A6:I6"/>
    <mergeCell ref="A7:I7"/>
    <mergeCell ref="A8:I8"/>
    <mergeCell ref="L9:M9"/>
    <mergeCell ref="B11:B20"/>
    <mergeCell ref="B21:B3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Заведующая</dc:creator>
  <cp:lastModifiedBy>Zverdvd.org</cp:lastModifiedBy>
  <dcterms:created xsi:type="dcterms:W3CDTF">2020-10-30T13:45:55Z</dcterms:created>
  <dcterms:modified xsi:type="dcterms:W3CDTF">2020-11-20T10:50:13Z</dcterms:modified>
</cp:coreProperties>
</file>