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НМЦК!$A$6:$N$9</definedName>
    <definedName name="_xlnm.Print_Area" localSheetId="0">НМЦК!$A$1:$N$15</definedName>
  </definedNames>
  <calcPr calcId="114210"/>
</workbook>
</file>

<file path=xl/calcChain.xml><?xml version="1.0" encoding="utf-8"?>
<calcChain xmlns="http://schemas.openxmlformats.org/spreadsheetml/2006/main">
  <c r="L7" i="1"/>
  <c r="K7"/>
  <c r="N7"/>
  <c r="L8"/>
  <c r="K8"/>
  <c r="N8"/>
  <c r="L9"/>
  <c r="K9"/>
  <c r="N9"/>
  <c r="J8"/>
  <c r="J9"/>
  <c r="H8"/>
  <c r="H9"/>
  <c r="F8"/>
  <c r="F9"/>
  <c r="J7"/>
  <c r="J6"/>
  <c r="H7"/>
  <c r="H6"/>
  <c r="F7"/>
  <c r="F6"/>
  <c r="K6"/>
  <c r="N6"/>
  <c r="L6"/>
  <c r="M9"/>
  <c r="M7"/>
  <c r="M6"/>
  <c r="M8"/>
  <c r="J10"/>
  <c r="H10"/>
  <c r="F10"/>
  <c r="N10"/>
</calcChain>
</file>

<file path=xl/sharedStrings.xml><?xml version="1.0" encoding="utf-8"?>
<sst xmlns="http://schemas.openxmlformats.org/spreadsheetml/2006/main" count="32" uniqueCount="25">
  <si>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</si>
  <si>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</si>
  <si>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</si>
  <si>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</si>
  <si>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</si>
  <si>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</si>
  <si>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</si>
  <si>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</si>
  <si>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</si>
  <si>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</si>
  <si>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</si>
  <si>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</si>
  <si>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</si>
  <si>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</si>
  <si>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</si>
  <si>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</t>
  </si>
  <si>
    <t>Источник 1
 КП № б/н от б/д</t>
  </si>
  <si>
    <t>Источник 2
  КП № б/н от б/д</t>
  </si>
  <si>
    <t>Источник 3
  КП № б/н от б/д</t>
  </si>
  <si>
    <r>
      <t xml:space="preserve">Начальная (максимальная) цена договора составляет: </t>
    </r>
    <r>
      <rPr>
        <b/>
        <sz val="11"/>
        <rFont val="Times New Roman"/>
        <family val="1"/>
        <charset val="204"/>
      </rPr>
      <t>316 907,95 рублей</t>
    </r>
    <r>
      <rPr>
        <sz val="11"/>
        <rFont val="Times New Roman"/>
        <family val="1"/>
        <charset val="204"/>
      </rPr>
      <t xml:space="preserve"> (Триста шестнадцать тысяч девятьсот семь рублей 95 копеек).</t>
    </r>
  </si>
  <si>
    <t>Поставка лекарственных препаратов (Спирт этиловый)</t>
  </si>
  <si>
    <t xml:space="preserve">Этиловый спирт раствор для наружного применения и приготовления лекарственных форм, 70%, 100 мл - флаконы (1) - пачки картонные </t>
  </si>
  <si>
    <t xml:space="preserve">Этиловый спирт  концентрат для приготовления раствора для наружного применения и приготовления лекарственных форм 90%, 100 мл - флаконы (1) - пачки картонные </t>
  </si>
  <si>
    <t>Этанол раствор для наружного применения 70%, 10 л - канистры полиэтиленовые</t>
  </si>
  <si>
    <t>Этанол раствор для  приготовления лекарственных форм 90%, 10 л - канистры полимерные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</si>
</sst>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8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9" fillId="0" borderId="0"/>
    <xf numFmtId="0" fontId="3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Border="0" applyProtection="0"/>
  </cellStyleXfs>
  <cellXfs count="40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5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vertical="top" wrapText="1"/>
    </xf>
    <xf numFmtId="3" fontId="24" fillId="9" borderId="0" xfId="0" applyNumberFormat="1" applyFont="1" applyFill="1" applyAlignment="1">
      <alignment horizontal="center" vertical="center" wrapText="1"/>
    </xf>
    <xf numFmtId="4" fontId="24" fillId="9" borderId="0" xfId="0" applyNumberFormat="1" applyFont="1" applyFill="1" applyAlignment="1">
      <alignment horizontal="left" wrapText="1"/>
    </xf>
    <xf numFmtId="4" fontId="18" fillId="0" borderId="2" xfId="0" applyNumberFormat="1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5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335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335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3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335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43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314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76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15"/>
  <sheetViews>
    <sheetView tabSelected="1" zoomScaleNormal="69" workbookViewId="0">
      <selection activeCell="D16" sqref="D16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30" style="5" customWidth="1"/>
    <col min="16" max="89" width="8.85546875" style="5" customWidth="1"/>
    <col min="90" max="213" width="8.85546875" style="1" customWidth="1"/>
    <col min="214" max="16384" width="9.140625" style="1"/>
  </cols>
  <sheetData>
    <row r="1" spans="1:89" ht="24.7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89" ht="30.75" customHeight="1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89" ht="51">
      <c r="A3" s="37" t="s">
        <v>1</v>
      </c>
      <c r="B3" s="38" t="s">
        <v>11</v>
      </c>
      <c r="C3" s="37" t="s">
        <v>7</v>
      </c>
      <c r="D3" s="35" t="s">
        <v>6</v>
      </c>
      <c r="E3" s="30" t="s">
        <v>2</v>
      </c>
      <c r="F3" s="30"/>
      <c r="G3" s="30"/>
      <c r="H3" s="30"/>
      <c r="I3" s="30"/>
      <c r="J3" s="30"/>
      <c r="K3" s="30" t="s">
        <v>3</v>
      </c>
      <c r="L3" s="30"/>
      <c r="M3" s="30"/>
      <c r="N3" s="8" t="s">
        <v>4</v>
      </c>
    </row>
    <row r="4" spans="1:89" ht="45.75" customHeight="1">
      <c r="A4" s="37"/>
      <c r="B4" s="38"/>
      <c r="C4" s="37"/>
      <c r="D4" s="35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30" t="s">
        <v>8</v>
      </c>
      <c r="L4" s="30" t="s">
        <v>5</v>
      </c>
      <c r="M4" s="30" t="s">
        <v>9</v>
      </c>
      <c r="N4" s="31" t="s">
        <v>12</v>
      </c>
    </row>
    <row r="5" spans="1:89" ht="56.25" customHeight="1">
      <c r="A5" s="37"/>
      <c r="B5" s="39"/>
      <c r="C5" s="37"/>
      <c r="D5" s="35"/>
      <c r="E5" s="32" t="s">
        <v>16</v>
      </c>
      <c r="F5" s="32"/>
      <c r="G5" s="32" t="s">
        <v>17</v>
      </c>
      <c r="H5" s="32"/>
      <c r="I5" s="32" t="s">
        <v>18</v>
      </c>
      <c r="J5" s="32"/>
      <c r="K5" s="30"/>
      <c r="L5" s="30"/>
      <c r="M5" s="30"/>
      <c r="N5" s="31"/>
    </row>
    <row r="6" spans="1:89" ht="75">
      <c r="A6" s="27">
        <v>1</v>
      </c>
      <c r="B6" s="29" t="s">
        <v>21</v>
      </c>
      <c r="C6" s="18" t="s">
        <v>15</v>
      </c>
      <c r="D6" s="18">
        <v>6000</v>
      </c>
      <c r="E6" s="16">
        <v>24.9</v>
      </c>
      <c r="F6" s="9">
        <f>D6*E6</f>
        <v>149400</v>
      </c>
      <c r="G6" s="16">
        <v>25</v>
      </c>
      <c r="H6" s="9">
        <f>D6*G6</f>
        <v>150000</v>
      </c>
      <c r="I6" s="16">
        <v>25.05</v>
      </c>
      <c r="J6" s="9">
        <f>D6*I6</f>
        <v>150300</v>
      </c>
      <c r="K6" s="26">
        <f>(E6+G6+I6)/3</f>
        <v>24.983333333333334</v>
      </c>
      <c r="L6" s="7">
        <f>STDEV(E6,G6,I6)</f>
        <v>7.6376261582598415E-2</v>
      </c>
      <c r="M6" s="10">
        <f>L6/K6</f>
        <v>3.0570885223188157E-3</v>
      </c>
      <c r="N6" s="11">
        <f>ROUND(K6,2)*D6</f>
        <v>149880</v>
      </c>
    </row>
    <row r="7" spans="1:89" s="6" customFormat="1" ht="90">
      <c r="A7" s="27">
        <v>2</v>
      </c>
      <c r="B7" s="29" t="s">
        <v>22</v>
      </c>
      <c r="C7" s="18" t="s">
        <v>15</v>
      </c>
      <c r="D7" s="18">
        <v>1000</v>
      </c>
      <c r="E7" s="16">
        <v>27.8</v>
      </c>
      <c r="F7" s="9">
        <f>D7*E7</f>
        <v>27800</v>
      </c>
      <c r="G7" s="16">
        <v>27.89</v>
      </c>
      <c r="H7" s="9">
        <f>D7*G7</f>
        <v>27890</v>
      </c>
      <c r="I7" s="16">
        <v>28</v>
      </c>
      <c r="J7" s="9">
        <f>D7*I7</f>
        <v>28000</v>
      </c>
      <c r="K7" s="26">
        <f>(E7+G7+I7)/3</f>
        <v>27.896666666666665</v>
      </c>
      <c r="L7" s="7">
        <f>STDEV(E7,G7,I7)</f>
        <v>0.10016652800877777</v>
      </c>
      <c r="M7" s="10">
        <f>L7/K7</f>
        <v>3.5906271242243199E-3</v>
      </c>
      <c r="N7" s="11">
        <f>ROUND(K7,2)*D7</f>
        <v>27900</v>
      </c>
    </row>
    <row r="8" spans="1:89" s="6" customFormat="1" ht="45">
      <c r="A8" s="27">
        <v>3</v>
      </c>
      <c r="B8" s="29" t="s">
        <v>23</v>
      </c>
      <c r="C8" s="18" t="s">
        <v>15</v>
      </c>
      <c r="D8" s="18">
        <v>55</v>
      </c>
      <c r="E8" s="16">
        <v>1380.5</v>
      </c>
      <c r="F8" s="9">
        <f>D8*E8</f>
        <v>75927.5</v>
      </c>
      <c r="G8" s="16">
        <v>1385.5</v>
      </c>
      <c r="H8" s="9">
        <f>D8*G8</f>
        <v>76202.5</v>
      </c>
      <c r="I8" s="16">
        <v>1390</v>
      </c>
      <c r="J8" s="9">
        <f>D8*I8</f>
        <v>76450</v>
      </c>
      <c r="K8" s="26">
        <f>(E8+G8+I8)/3</f>
        <v>1385.3333333333333</v>
      </c>
      <c r="L8" s="7">
        <f>STDEV(E8,G8,I8)</f>
        <v>4.7521924764610848</v>
      </c>
      <c r="M8" s="10">
        <f>L8/K8</f>
        <v>3.4303603054338921E-3</v>
      </c>
      <c r="N8" s="11">
        <f>ROUND(K8,2)*D8</f>
        <v>76193.149999999994</v>
      </c>
    </row>
    <row r="9" spans="1:89" s="6" customFormat="1" ht="60">
      <c r="A9" s="27">
        <v>4</v>
      </c>
      <c r="B9" s="29" t="s">
        <v>24</v>
      </c>
      <c r="C9" s="18" t="s">
        <v>15</v>
      </c>
      <c r="D9" s="18">
        <v>40</v>
      </c>
      <c r="E9" s="16">
        <v>1570</v>
      </c>
      <c r="F9" s="9">
        <f>D9*E9</f>
        <v>62800</v>
      </c>
      <c r="G9" s="16">
        <v>1575</v>
      </c>
      <c r="H9" s="9">
        <f>D9*G9</f>
        <v>63000</v>
      </c>
      <c r="I9" s="16">
        <v>1575.1</v>
      </c>
      <c r="J9" s="9">
        <f>D9*I9</f>
        <v>63004</v>
      </c>
      <c r="K9" s="26">
        <f>(E9+G9+I9)/3</f>
        <v>1573.3666666666668</v>
      </c>
      <c r="L9" s="7">
        <f>STDEV(E9,G9,I9)</f>
        <v>2.9160475533387955</v>
      </c>
      <c r="M9" s="10">
        <f>L9/K9</f>
        <v>1.8533807885460871E-3</v>
      </c>
      <c r="N9" s="11">
        <f>ROUND(K9,2)*D9</f>
        <v>62934.799999999996</v>
      </c>
    </row>
    <row r="10" spans="1:89">
      <c r="A10" s="12"/>
      <c r="B10" s="28" t="s">
        <v>10</v>
      </c>
      <c r="C10" s="13"/>
      <c r="D10" s="14"/>
      <c r="E10" s="15"/>
      <c r="F10" s="15">
        <f>SUM(F6:F9)</f>
        <v>315927.5</v>
      </c>
      <c r="G10" s="15"/>
      <c r="H10" s="15">
        <f>SUM(H6:H9)</f>
        <v>317092.5</v>
      </c>
      <c r="I10" s="15"/>
      <c r="J10" s="15">
        <f>SUM(J6:J9)</f>
        <v>317754</v>
      </c>
      <c r="K10" s="15"/>
      <c r="L10" s="15"/>
      <c r="M10" s="15"/>
      <c r="N10" s="15">
        <f>SUM(N6:N9)</f>
        <v>316907.95</v>
      </c>
    </row>
    <row r="14" spans="1:89" s="21" customFormat="1" ht="47.25" customHeight="1">
      <c r="A14" s="19"/>
      <c r="B14" s="34" t="s">
        <v>19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</row>
    <row r="15" spans="1:89" s="21" customFormat="1" ht="15">
      <c r="A15" s="22"/>
      <c r="B15" s="23"/>
      <c r="C15" s="23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</row>
  </sheetData>
  <mergeCells count="16">
    <mergeCell ref="A1:N1"/>
    <mergeCell ref="B14:N14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2022-12-13T08:26:27Z</cp:lastPrinted>
  <dcterms:created xsi:type="dcterms:W3CDTF">2018-12-14T15:08:00Z</dcterms:created>
  <dcterms:modified xsi:type="dcterms:W3CDTF">2022-12-13T08:26:34Z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