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760"/>
  </bookViews>
  <sheets>
    <sheet name="НМЦК" sheetId="1" r:id="rId1"/>
  </sheets>
  <definedNames>
    <definedName name="_GoBack" localSheetId="0">НМЦК!$B$56</definedName>
    <definedName name="_xlnm._FilterDatabase" localSheetId="0" hidden="1">НМЦК!$A$6:$N$6</definedName>
    <definedName name="_xlnm.Print_Area" localSheetId="0">НМЦК!$A$1:$N$61</definedName>
  </definedNames>
  <calcPr calcId="114210"/>
</workbook>
</file>

<file path=xl/calcChain.xml><?xml version="1.0" encoding="utf-8"?>
<calcChain xmlns="http://schemas.openxmlformats.org/spreadsheetml/2006/main">
  <c r="N7" i="1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6"/>
  <c r="L6"/>
  <c r="K6"/>
  <c r="N6"/>
  <c r="J6"/>
  <c r="H6"/>
  <c r="M6"/>
  <c r="N57"/>
  <c r="J57"/>
  <c r="F57"/>
  <c r="H57"/>
</calcChain>
</file>

<file path=xl/sharedStrings.xml><?xml version="1.0" encoding="utf-8"?>
<sst xmlns="http://schemas.openxmlformats.org/spreadsheetml/2006/main" count="126" uniqueCount="73">
  <si>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</si>
  <si>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</si>
  <si>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</si>
  <si>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</si>
  <si>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</si>
  <si>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</si>
  <si>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</si>
  <si>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</si>
  <si>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</si>
  <si>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</si>
  <si>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</si>
  <si>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</si>
  <si>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</si>
  <si>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</si>
  <si>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</si>
  <si>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упак</t>
  </si>
  <si>
    <t>штука</t>
  </si>
  <si>
    <t>набор</t>
  </si>
  <si>
    <t>флак</t>
  </si>
  <si>
    <t>Источник 1
 КП № 22366 от 18.11.2022</t>
  </si>
  <si>
    <t>Источник 2
 КП № 618-2022 от 23.11.2022</t>
  </si>
  <si>
    <t>Источник 3
 КП №524-2022 от 23.11.2022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</si>
  <si>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3 962 739,49 рублей </t>
    </r>
    <r>
      <rPr>
        <sz val="12"/>
        <rFont val="Times New Roman"/>
        <family val="1"/>
        <charset val="204"/>
      </rPr>
      <t>(Три миллиона девятьсот шестьдесят две тысячи семьсот тридцать девять рублей 49 копеек).</t>
    </r>
  </si>
  <si>
    <t>Поставка наборов для биохимии</t>
  </si>
  <si>
    <t>Общий белок ИВД, набор, спектрофотометрический анализ</t>
  </si>
  <si>
    <t>Аланинаминотрансфераза (АЛТ) ИВД, набор, ферментный спектрофотометрический анализ</t>
  </si>
  <si>
    <t>Общая аспартатаминотрансфераза ИВД, набор, ферментный спектрофотометрический анализ</t>
  </si>
  <si>
    <t>Общий билирубин ИВД, набор, спектрофотометрический анализ</t>
  </si>
  <si>
    <t>Конъюгированный (прямой, связанный) билирубин ИВД, набор, спектрофотометрический анализ</t>
  </si>
  <si>
    <t>Мочевина/азот мочевины ИВД, набор, ферментный спектрофотометрический анализ</t>
  </si>
  <si>
    <t>Креатинин ИВД, набор, спектрофотометрический анализ</t>
  </si>
  <si>
    <t>Общий холестерин ИВД, набор, ферментный спектрофотометрический анализ</t>
  </si>
  <si>
    <t>Общая амилаза ИВД, набор, ферментный спектрофотометрический анализ</t>
  </si>
  <si>
    <t>Амилаза изоферменты ИВД, набор, ферментный спектрофотометрический анализ</t>
  </si>
  <si>
    <t>Общая щелочная фосфатаза (ЩФ) ИВД, набор, ферментный спектрофотометрический анализ</t>
  </si>
  <si>
    <t>Общая лактатдегидрогеназа ИВД, набор, ферментный спектрофотометрический анализ</t>
  </si>
  <si>
    <t>Общая креатинкиназа ИВД, набор, ферментный спектрофотометрический анализ</t>
  </si>
  <si>
    <t>Гамма-глутамилтрансфераза (ГГТ) ИВД, набор, ферментный спектрофотометрический анализ</t>
  </si>
  <si>
    <t>Кальций (Ca2+) ИВД, набор, спектрофотометрический анализ</t>
  </si>
  <si>
    <t xml:space="preserve"> Неорганический фосфат (PO43-) ИВД, реагент</t>
  </si>
  <si>
    <t>Железо ИВД, набор, спектрофотометрический анализ</t>
  </si>
  <si>
    <t>Триглицериды ИВД, набор, ферментный спектрофотометрический анализ</t>
  </si>
  <si>
    <t>Холестерин липопротеинов высокой плотности ИВД, набор, ферментный спектрофотометрический анализ</t>
  </si>
  <si>
    <t>Холестерин липопротеинов низкой плотности ИВД, набор, ферментный спектрофотометрический анализ</t>
  </si>
  <si>
    <t>Мочевая кислота ИВД, набор, ферментный спектрофотометрический анализ</t>
  </si>
  <si>
    <t>Альбумин ИВД, набор, спектрофотометрический анализ</t>
  </si>
  <si>
    <t>Глюкоза ИВД, набор, ферментный спектрофотометрический анализ</t>
  </si>
  <si>
    <t>Креатинкиназа сердечный изофермент ИВД, набор, ферментный спектрофотометрический анализ</t>
  </si>
  <si>
    <t>Ферритин ИВД, набор, нефелометрический/ турбидиметрический анализ</t>
  </si>
  <si>
    <t>C-реактивный белок (СРБ) ИВД, набор, нефелометрический/турбидиметрический анализ</t>
  </si>
  <si>
    <t>Гликированный гемоглобин (HbA1c) ИВД, набор, нефелометрический/турбидиметрический анализ</t>
  </si>
  <si>
    <t>Общий иммуноглобулин G (IgG) ИВД, набор, нефелометрический/турбидиметрический анализ</t>
  </si>
  <si>
    <t xml:space="preserve"> С-реактивный белок (СРБ) ИВД, калибратор</t>
  </si>
  <si>
    <t>Реагент для лизиса клеток крови ИВД</t>
  </si>
  <si>
    <t>Множественные ферменты клинической химии ИВД, калибратор</t>
  </si>
  <si>
    <t>Множественные аналиты клинической химии ИВД, контрольный материал</t>
  </si>
  <si>
    <t>Множественные аналиты клинической химии ИВД, калибратор</t>
  </si>
  <si>
    <t>Кислотный очиститель для кювет. Подходит для очистки кювет из боросиликатного стекла. Используется в анализаторе Ilab Taurus.</t>
  </si>
  <si>
    <t>Щелочной очиститель для кювет. Подходит для очистки кювет из боросиликатного стекла. Используется в анализаторе Ilab Taurus.</t>
  </si>
  <si>
    <t>Разбавитель образцов для ИСБ, измеряющего образцы непрямым методом. Используется в анализаторе Ilab Taurus.</t>
  </si>
  <si>
    <t>Калибратор низкой концентрации для ИСБ, измеряющего образцы непрямым методом. Используется в анализаторе Ilab Taurus.</t>
  </si>
  <si>
    <t>Референсный раствор для ИСБ, измеряющего образцы непрямым методом. Используется в анализаторе Ilab Taurus.</t>
  </si>
  <si>
    <t>Референсный электрод для определения концентрации электролитов в сыворотке крови и мочи с помощью ISE модуля на анализаторе Ilab Taurus.</t>
  </si>
  <si>
    <t>Электрод для определения концентрации натрия в сыворотке крови и моче с помощью ISE модуля на анализаторе Ilab Taurus.</t>
  </si>
  <si>
    <t>Электрод для определения концентрации калия в сыворотке крове и моче с помощью ISE модуля на анализаторе Ilab Taurus.</t>
  </si>
  <si>
    <t>Очиститель для ИСБ, измеряющего образцы непрямым методом. Используется в анализаторе Ilab Taurus.</t>
  </si>
  <si>
    <t>Добавка для водяной бани, термостатирующей кюветы.  Является антибактериальным агентом. Используется в анализаторе Ilab Taurus.</t>
  </si>
  <si>
    <t>Калибратор высокой концентрации для ИСБ, измеряющего образцы непрямым методом. Используется в анализаторе Ilab Taurus.</t>
  </si>
  <si>
    <t>Лактат ИВД, набор, ферментный спектрофотометрический анализ</t>
  </si>
  <si>
    <t xml:space="preserve">Чашки для образцов объемом 3мл, для автоматического биохимического анализатора  </t>
  </si>
  <si>
    <t>Ферритин ИВД, калибратор</t>
  </si>
  <si>
    <t>Набор банок для реагентов объемом 100мл, для анализатора Ilab Taurus.</t>
  </si>
  <si>
    <t xml:space="preserve">Набор банок для реагентов объемом 50мл, для анализатора Ilab Taurus. 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</si>
</sst>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29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7" fillId="0" borderId="0"/>
    <xf numFmtId="0" fontId="2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Border="0" applyProtection="0"/>
  </cellStyleXfs>
  <cellXfs count="38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20" fillId="9" borderId="2" xfId="0" applyNumberFormat="1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3" fontId="2" fillId="9" borderId="0" xfId="0" applyNumberFormat="1" applyFont="1" applyFill="1" applyAlignment="1">
      <alignment horizontal="center" vertical="center" wrapText="1"/>
    </xf>
    <xf numFmtId="4" fontId="2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18" fillId="9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3" fillId="9" borderId="5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20" fillId="9" borderId="6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9" borderId="6" xfId="0" applyNumberFormat="1" applyFont="1" applyFill="1" applyBorder="1" applyAlignment="1">
      <alignment horizontal="center" vertical="center" wrapText="1"/>
    </xf>
    <xf numFmtId="4" fontId="18" fillId="0" borderId="6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3" fontId="20" fillId="9" borderId="6" xfId="0" applyNumberFormat="1" applyFont="1" applyFill="1" applyBorder="1" applyAlignment="1">
      <alignment horizontal="center" vertical="center" wrapText="1"/>
    </xf>
    <xf numFmtId="0" fontId="19" fillId="9" borderId="7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0" fillId="9" borderId="6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068175" y="1762125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220450" y="1762125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173075" y="1762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3306425" y="17621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24</xdr:row>
      <xdr:rowOff>0</xdr:rowOff>
    </xdr:from>
    <xdr:to>
      <xdr:col>13</xdr:col>
      <xdr:colOff>1390650</xdr:colOff>
      <xdr:row>24</xdr:row>
      <xdr:rowOff>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85725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24</xdr:row>
      <xdr:rowOff>0</xdr:rowOff>
    </xdr:from>
    <xdr:to>
      <xdr:col>13</xdr:col>
      <xdr:colOff>1390650</xdr:colOff>
      <xdr:row>24</xdr:row>
      <xdr:rowOff>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85725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24</xdr:row>
      <xdr:rowOff>0</xdr:rowOff>
    </xdr:from>
    <xdr:to>
      <xdr:col>13</xdr:col>
      <xdr:colOff>1390650</xdr:colOff>
      <xdr:row>24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85725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24</xdr:row>
      <xdr:rowOff>0</xdr:rowOff>
    </xdr:from>
    <xdr:to>
      <xdr:col>13</xdr:col>
      <xdr:colOff>1390650</xdr:colOff>
      <xdr:row>24</xdr:row>
      <xdr:rowOff>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85725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24</xdr:row>
      <xdr:rowOff>0</xdr:rowOff>
    </xdr:from>
    <xdr:to>
      <xdr:col>13</xdr:col>
      <xdr:colOff>1390650</xdr:colOff>
      <xdr:row>24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85725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24</xdr:row>
      <xdr:rowOff>0</xdr:rowOff>
    </xdr:from>
    <xdr:to>
      <xdr:col>13</xdr:col>
      <xdr:colOff>1390650</xdr:colOff>
      <xdr:row>24</xdr:row>
      <xdr:rowOff>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85725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24</xdr:row>
      <xdr:rowOff>0</xdr:rowOff>
    </xdr:from>
    <xdr:to>
      <xdr:col>13</xdr:col>
      <xdr:colOff>1390650</xdr:colOff>
      <xdr:row>24</xdr:row>
      <xdr:rowOff>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85725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24</xdr:row>
      <xdr:rowOff>0</xdr:rowOff>
    </xdr:from>
    <xdr:to>
      <xdr:col>13</xdr:col>
      <xdr:colOff>1390650</xdr:colOff>
      <xdr:row>24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85725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24</xdr:row>
      <xdr:rowOff>0</xdr:rowOff>
    </xdr:from>
    <xdr:to>
      <xdr:col>13</xdr:col>
      <xdr:colOff>1390650</xdr:colOff>
      <xdr:row>24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85725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24</xdr:row>
      <xdr:rowOff>0</xdr:rowOff>
    </xdr:from>
    <xdr:to>
      <xdr:col>13</xdr:col>
      <xdr:colOff>1390650</xdr:colOff>
      <xdr:row>24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85725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24</xdr:row>
      <xdr:rowOff>0</xdr:rowOff>
    </xdr:from>
    <xdr:to>
      <xdr:col>13</xdr:col>
      <xdr:colOff>1390650</xdr:colOff>
      <xdr:row>24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85725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28</xdr:row>
      <xdr:rowOff>0</xdr:rowOff>
    </xdr:from>
    <xdr:to>
      <xdr:col>13</xdr:col>
      <xdr:colOff>1390650</xdr:colOff>
      <xdr:row>28</xdr:row>
      <xdr:rowOff>0</xdr:rowOff>
    </xdr:to>
    <xdr:pic>
      <xdr:nvPicPr>
        <xdr:cNvPr id="104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00298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28</xdr:row>
      <xdr:rowOff>0</xdr:rowOff>
    </xdr:from>
    <xdr:to>
      <xdr:col>13</xdr:col>
      <xdr:colOff>1390650</xdr:colOff>
      <xdr:row>28</xdr:row>
      <xdr:rowOff>0</xdr:rowOff>
    </xdr:to>
    <xdr:pic>
      <xdr:nvPicPr>
        <xdr:cNvPr id="104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00298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28</xdr:row>
      <xdr:rowOff>0</xdr:rowOff>
    </xdr:from>
    <xdr:to>
      <xdr:col>13</xdr:col>
      <xdr:colOff>1390650</xdr:colOff>
      <xdr:row>28</xdr:row>
      <xdr:rowOff>0</xdr:rowOff>
    </xdr:to>
    <xdr:pic>
      <xdr:nvPicPr>
        <xdr:cNvPr id="104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00298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28</xdr:row>
      <xdr:rowOff>0</xdr:rowOff>
    </xdr:from>
    <xdr:to>
      <xdr:col>13</xdr:col>
      <xdr:colOff>1390650</xdr:colOff>
      <xdr:row>28</xdr:row>
      <xdr:rowOff>0</xdr:rowOff>
    </xdr:to>
    <xdr:pic>
      <xdr:nvPicPr>
        <xdr:cNvPr id="104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00298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28</xdr:row>
      <xdr:rowOff>0</xdr:rowOff>
    </xdr:from>
    <xdr:to>
      <xdr:col>13</xdr:col>
      <xdr:colOff>1390650</xdr:colOff>
      <xdr:row>28</xdr:row>
      <xdr:rowOff>0</xdr:rowOff>
    </xdr:to>
    <xdr:pic>
      <xdr:nvPicPr>
        <xdr:cNvPr id="104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00298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28</xdr:row>
      <xdr:rowOff>0</xdr:rowOff>
    </xdr:from>
    <xdr:to>
      <xdr:col>13</xdr:col>
      <xdr:colOff>1390650</xdr:colOff>
      <xdr:row>28</xdr:row>
      <xdr:rowOff>0</xdr:rowOff>
    </xdr:to>
    <xdr:pic>
      <xdr:nvPicPr>
        <xdr:cNvPr id="104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00298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28</xdr:row>
      <xdr:rowOff>0</xdr:rowOff>
    </xdr:from>
    <xdr:to>
      <xdr:col>13</xdr:col>
      <xdr:colOff>1390650</xdr:colOff>
      <xdr:row>28</xdr:row>
      <xdr:rowOff>0</xdr:rowOff>
    </xdr:to>
    <xdr:pic>
      <xdr:nvPicPr>
        <xdr:cNvPr id="104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00298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28</xdr:row>
      <xdr:rowOff>0</xdr:rowOff>
    </xdr:from>
    <xdr:to>
      <xdr:col>13</xdr:col>
      <xdr:colOff>1390650</xdr:colOff>
      <xdr:row>28</xdr:row>
      <xdr:rowOff>0</xdr:rowOff>
    </xdr:to>
    <xdr:pic>
      <xdr:nvPicPr>
        <xdr:cNvPr id="104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00298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28</xdr:row>
      <xdr:rowOff>0</xdr:rowOff>
    </xdr:from>
    <xdr:to>
      <xdr:col>13</xdr:col>
      <xdr:colOff>1390650</xdr:colOff>
      <xdr:row>28</xdr:row>
      <xdr:rowOff>0</xdr:rowOff>
    </xdr:to>
    <xdr:pic>
      <xdr:nvPicPr>
        <xdr:cNvPr id="104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00298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28</xdr:row>
      <xdr:rowOff>0</xdr:rowOff>
    </xdr:from>
    <xdr:to>
      <xdr:col>13</xdr:col>
      <xdr:colOff>1390650</xdr:colOff>
      <xdr:row>28</xdr:row>
      <xdr:rowOff>0</xdr:rowOff>
    </xdr:to>
    <xdr:pic>
      <xdr:nvPicPr>
        <xdr:cNvPr id="104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00298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28</xdr:row>
      <xdr:rowOff>0</xdr:rowOff>
    </xdr:from>
    <xdr:to>
      <xdr:col>13</xdr:col>
      <xdr:colOff>1390650</xdr:colOff>
      <xdr:row>28</xdr:row>
      <xdr:rowOff>0</xdr:rowOff>
    </xdr:to>
    <xdr:pic>
      <xdr:nvPicPr>
        <xdr:cNvPr id="105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00298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44</xdr:row>
      <xdr:rowOff>0</xdr:rowOff>
    </xdr:from>
    <xdr:to>
      <xdr:col>13</xdr:col>
      <xdr:colOff>1390650</xdr:colOff>
      <xdr:row>44</xdr:row>
      <xdr:rowOff>0</xdr:rowOff>
    </xdr:to>
    <xdr:pic>
      <xdr:nvPicPr>
        <xdr:cNvPr id="105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5859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44</xdr:row>
      <xdr:rowOff>0</xdr:rowOff>
    </xdr:from>
    <xdr:to>
      <xdr:col>13</xdr:col>
      <xdr:colOff>1390650</xdr:colOff>
      <xdr:row>44</xdr:row>
      <xdr:rowOff>0</xdr:rowOff>
    </xdr:to>
    <xdr:pic>
      <xdr:nvPicPr>
        <xdr:cNvPr id="105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5859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44</xdr:row>
      <xdr:rowOff>0</xdr:rowOff>
    </xdr:from>
    <xdr:to>
      <xdr:col>13</xdr:col>
      <xdr:colOff>1390650</xdr:colOff>
      <xdr:row>44</xdr:row>
      <xdr:rowOff>0</xdr:rowOff>
    </xdr:to>
    <xdr:pic>
      <xdr:nvPicPr>
        <xdr:cNvPr id="105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5859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44</xdr:row>
      <xdr:rowOff>0</xdr:rowOff>
    </xdr:from>
    <xdr:to>
      <xdr:col>13</xdr:col>
      <xdr:colOff>1390650</xdr:colOff>
      <xdr:row>44</xdr:row>
      <xdr:rowOff>0</xdr:rowOff>
    </xdr:to>
    <xdr:pic>
      <xdr:nvPicPr>
        <xdr:cNvPr id="105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5859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44</xdr:row>
      <xdr:rowOff>0</xdr:rowOff>
    </xdr:from>
    <xdr:to>
      <xdr:col>13</xdr:col>
      <xdr:colOff>1390650</xdr:colOff>
      <xdr:row>44</xdr:row>
      <xdr:rowOff>0</xdr:rowOff>
    </xdr:to>
    <xdr:pic>
      <xdr:nvPicPr>
        <xdr:cNvPr id="105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5859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44</xdr:row>
      <xdr:rowOff>0</xdr:rowOff>
    </xdr:from>
    <xdr:to>
      <xdr:col>13</xdr:col>
      <xdr:colOff>1390650</xdr:colOff>
      <xdr:row>44</xdr:row>
      <xdr:rowOff>0</xdr:rowOff>
    </xdr:to>
    <xdr:pic>
      <xdr:nvPicPr>
        <xdr:cNvPr id="105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5859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44</xdr:row>
      <xdr:rowOff>0</xdr:rowOff>
    </xdr:from>
    <xdr:to>
      <xdr:col>13</xdr:col>
      <xdr:colOff>1390650</xdr:colOff>
      <xdr:row>44</xdr:row>
      <xdr:rowOff>0</xdr:rowOff>
    </xdr:to>
    <xdr:pic>
      <xdr:nvPicPr>
        <xdr:cNvPr id="105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5859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44</xdr:row>
      <xdr:rowOff>0</xdr:rowOff>
    </xdr:from>
    <xdr:to>
      <xdr:col>13</xdr:col>
      <xdr:colOff>1390650</xdr:colOff>
      <xdr:row>44</xdr:row>
      <xdr:rowOff>0</xdr:rowOff>
    </xdr:to>
    <xdr:pic>
      <xdr:nvPicPr>
        <xdr:cNvPr id="105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5859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44</xdr:row>
      <xdr:rowOff>0</xdr:rowOff>
    </xdr:from>
    <xdr:to>
      <xdr:col>13</xdr:col>
      <xdr:colOff>1390650</xdr:colOff>
      <xdr:row>44</xdr:row>
      <xdr:rowOff>0</xdr:rowOff>
    </xdr:to>
    <xdr:pic>
      <xdr:nvPicPr>
        <xdr:cNvPr id="105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5859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44</xdr:row>
      <xdr:rowOff>0</xdr:rowOff>
    </xdr:from>
    <xdr:to>
      <xdr:col>13</xdr:col>
      <xdr:colOff>1390650</xdr:colOff>
      <xdr:row>44</xdr:row>
      <xdr:rowOff>0</xdr:rowOff>
    </xdr:to>
    <xdr:pic>
      <xdr:nvPicPr>
        <xdr:cNvPr id="106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5859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44</xdr:row>
      <xdr:rowOff>0</xdr:rowOff>
    </xdr:from>
    <xdr:to>
      <xdr:col>13</xdr:col>
      <xdr:colOff>1390650</xdr:colOff>
      <xdr:row>44</xdr:row>
      <xdr:rowOff>0</xdr:rowOff>
    </xdr:to>
    <xdr:pic>
      <xdr:nvPicPr>
        <xdr:cNvPr id="106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5859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48</xdr:row>
      <xdr:rowOff>0</xdr:rowOff>
    </xdr:from>
    <xdr:to>
      <xdr:col>13</xdr:col>
      <xdr:colOff>1390650</xdr:colOff>
      <xdr:row>48</xdr:row>
      <xdr:rowOff>0</xdr:rowOff>
    </xdr:to>
    <xdr:pic>
      <xdr:nvPicPr>
        <xdr:cNvPr id="106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81927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48</xdr:row>
      <xdr:rowOff>0</xdr:rowOff>
    </xdr:from>
    <xdr:to>
      <xdr:col>13</xdr:col>
      <xdr:colOff>1390650</xdr:colOff>
      <xdr:row>48</xdr:row>
      <xdr:rowOff>0</xdr:rowOff>
    </xdr:to>
    <xdr:pic>
      <xdr:nvPicPr>
        <xdr:cNvPr id="106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81927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48</xdr:row>
      <xdr:rowOff>0</xdr:rowOff>
    </xdr:from>
    <xdr:to>
      <xdr:col>13</xdr:col>
      <xdr:colOff>1390650</xdr:colOff>
      <xdr:row>48</xdr:row>
      <xdr:rowOff>0</xdr:rowOff>
    </xdr:to>
    <xdr:pic>
      <xdr:nvPicPr>
        <xdr:cNvPr id="106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81927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48</xdr:row>
      <xdr:rowOff>0</xdr:rowOff>
    </xdr:from>
    <xdr:to>
      <xdr:col>13</xdr:col>
      <xdr:colOff>1390650</xdr:colOff>
      <xdr:row>48</xdr:row>
      <xdr:rowOff>0</xdr:rowOff>
    </xdr:to>
    <xdr:pic>
      <xdr:nvPicPr>
        <xdr:cNvPr id="106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81927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48</xdr:row>
      <xdr:rowOff>0</xdr:rowOff>
    </xdr:from>
    <xdr:to>
      <xdr:col>13</xdr:col>
      <xdr:colOff>1390650</xdr:colOff>
      <xdr:row>48</xdr:row>
      <xdr:rowOff>0</xdr:rowOff>
    </xdr:to>
    <xdr:pic>
      <xdr:nvPicPr>
        <xdr:cNvPr id="106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81927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48</xdr:row>
      <xdr:rowOff>0</xdr:rowOff>
    </xdr:from>
    <xdr:to>
      <xdr:col>13</xdr:col>
      <xdr:colOff>1390650</xdr:colOff>
      <xdr:row>48</xdr:row>
      <xdr:rowOff>0</xdr:rowOff>
    </xdr:to>
    <xdr:pic>
      <xdr:nvPicPr>
        <xdr:cNvPr id="106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81927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48</xdr:row>
      <xdr:rowOff>0</xdr:rowOff>
    </xdr:from>
    <xdr:to>
      <xdr:col>13</xdr:col>
      <xdr:colOff>1390650</xdr:colOff>
      <xdr:row>48</xdr:row>
      <xdr:rowOff>0</xdr:rowOff>
    </xdr:to>
    <xdr:pic>
      <xdr:nvPicPr>
        <xdr:cNvPr id="106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81927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48</xdr:row>
      <xdr:rowOff>0</xdr:rowOff>
    </xdr:from>
    <xdr:to>
      <xdr:col>13</xdr:col>
      <xdr:colOff>1390650</xdr:colOff>
      <xdr:row>48</xdr:row>
      <xdr:rowOff>0</xdr:rowOff>
    </xdr:to>
    <xdr:pic>
      <xdr:nvPicPr>
        <xdr:cNvPr id="106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81927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48</xdr:row>
      <xdr:rowOff>0</xdr:rowOff>
    </xdr:from>
    <xdr:to>
      <xdr:col>13</xdr:col>
      <xdr:colOff>1390650</xdr:colOff>
      <xdr:row>48</xdr:row>
      <xdr:rowOff>0</xdr:rowOff>
    </xdr:to>
    <xdr:pic>
      <xdr:nvPicPr>
        <xdr:cNvPr id="107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81927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48</xdr:row>
      <xdr:rowOff>0</xdr:rowOff>
    </xdr:from>
    <xdr:to>
      <xdr:col>13</xdr:col>
      <xdr:colOff>1390650</xdr:colOff>
      <xdr:row>48</xdr:row>
      <xdr:rowOff>0</xdr:rowOff>
    </xdr:to>
    <xdr:pic>
      <xdr:nvPicPr>
        <xdr:cNvPr id="107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81927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48</xdr:row>
      <xdr:rowOff>0</xdr:rowOff>
    </xdr:from>
    <xdr:to>
      <xdr:col>13</xdr:col>
      <xdr:colOff>1390650</xdr:colOff>
      <xdr:row>48</xdr:row>
      <xdr:rowOff>0</xdr:rowOff>
    </xdr:to>
    <xdr:pic>
      <xdr:nvPicPr>
        <xdr:cNvPr id="107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81927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52</xdr:row>
      <xdr:rowOff>0</xdr:rowOff>
    </xdr:from>
    <xdr:to>
      <xdr:col>13</xdr:col>
      <xdr:colOff>1390650</xdr:colOff>
      <xdr:row>52</xdr:row>
      <xdr:rowOff>0</xdr:rowOff>
    </xdr:to>
    <xdr:pic>
      <xdr:nvPicPr>
        <xdr:cNvPr id="107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02787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52</xdr:row>
      <xdr:rowOff>0</xdr:rowOff>
    </xdr:from>
    <xdr:to>
      <xdr:col>13</xdr:col>
      <xdr:colOff>1390650</xdr:colOff>
      <xdr:row>52</xdr:row>
      <xdr:rowOff>0</xdr:rowOff>
    </xdr:to>
    <xdr:pic>
      <xdr:nvPicPr>
        <xdr:cNvPr id="107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02787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52</xdr:row>
      <xdr:rowOff>0</xdr:rowOff>
    </xdr:from>
    <xdr:to>
      <xdr:col>13</xdr:col>
      <xdr:colOff>1390650</xdr:colOff>
      <xdr:row>52</xdr:row>
      <xdr:rowOff>0</xdr:rowOff>
    </xdr:to>
    <xdr:pic>
      <xdr:nvPicPr>
        <xdr:cNvPr id="107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02787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52</xdr:row>
      <xdr:rowOff>0</xdr:rowOff>
    </xdr:from>
    <xdr:to>
      <xdr:col>13</xdr:col>
      <xdr:colOff>1390650</xdr:colOff>
      <xdr:row>52</xdr:row>
      <xdr:rowOff>0</xdr:rowOff>
    </xdr:to>
    <xdr:pic>
      <xdr:nvPicPr>
        <xdr:cNvPr id="107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02787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52</xdr:row>
      <xdr:rowOff>0</xdr:rowOff>
    </xdr:from>
    <xdr:to>
      <xdr:col>13</xdr:col>
      <xdr:colOff>1390650</xdr:colOff>
      <xdr:row>52</xdr:row>
      <xdr:rowOff>0</xdr:rowOff>
    </xdr:to>
    <xdr:pic>
      <xdr:nvPicPr>
        <xdr:cNvPr id="107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02787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52</xdr:row>
      <xdr:rowOff>0</xdr:rowOff>
    </xdr:from>
    <xdr:to>
      <xdr:col>13</xdr:col>
      <xdr:colOff>1390650</xdr:colOff>
      <xdr:row>52</xdr:row>
      <xdr:rowOff>0</xdr:rowOff>
    </xdr:to>
    <xdr:pic>
      <xdr:nvPicPr>
        <xdr:cNvPr id="107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02787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52</xdr:row>
      <xdr:rowOff>0</xdr:rowOff>
    </xdr:from>
    <xdr:to>
      <xdr:col>13</xdr:col>
      <xdr:colOff>1390650</xdr:colOff>
      <xdr:row>52</xdr:row>
      <xdr:rowOff>0</xdr:rowOff>
    </xdr:to>
    <xdr:pic>
      <xdr:nvPicPr>
        <xdr:cNvPr id="107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02787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52</xdr:row>
      <xdr:rowOff>0</xdr:rowOff>
    </xdr:from>
    <xdr:to>
      <xdr:col>13</xdr:col>
      <xdr:colOff>1390650</xdr:colOff>
      <xdr:row>52</xdr:row>
      <xdr:rowOff>0</xdr:rowOff>
    </xdr:to>
    <xdr:pic>
      <xdr:nvPicPr>
        <xdr:cNvPr id="108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02787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52</xdr:row>
      <xdr:rowOff>0</xdr:rowOff>
    </xdr:from>
    <xdr:to>
      <xdr:col>13</xdr:col>
      <xdr:colOff>1390650</xdr:colOff>
      <xdr:row>52</xdr:row>
      <xdr:rowOff>0</xdr:rowOff>
    </xdr:to>
    <xdr:pic>
      <xdr:nvPicPr>
        <xdr:cNvPr id="108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02787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52</xdr:row>
      <xdr:rowOff>0</xdr:rowOff>
    </xdr:from>
    <xdr:to>
      <xdr:col>13</xdr:col>
      <xdr:colOff>1390650</xdr:colOff>
      <xdr:row>52</xdr:row>
      <xdr:rowOff>0</xdr:rowOff>
    </xdr:to>
    <xdr:pic>
      <xdr:nvPicPr>
        <xdr:cNvPr id="108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02787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52</xdr:row>
      <xdr:rowOff>0</xdr:rowOff>
    </xdr:from>
    <xdr:to>
      <xdr:col>13</xdr:col>
      <xdr:colOff>1390650</xdr:colOff>
      <xdr:row>52</xdr:row>
      <xdr:rowOff>0</xdr:rowOff>
    </xdr:to>
    <xdr:pic>
      <xdr:nvPicPr>
        <xdr:cNvPr id="108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02787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P60"/>
  <sheetViews>
    <sheetView tabSelected="1" zoomScaleNormal="77" workbookViewId="0">
      <selection activeCell="J67" sqref="J67"/>
    </sheetView>
  </sheetViews>
  <sheetFormatPr defaultRowHeight="12.75"/>
  <cols>
    <col min="1" max="1" width="6.85546875" style="2" customWidth="1"/>
    <col min="2" max="2" width="41.7109375" style="3" customWidth="1"/>
    <col min="3" max="3" width="9.42578125" style="3" customWidth="1"/>
    <col min="4" max="4" width="8.85546875" style="15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6.85546875" style="4" customWidth="1"/>
    <col min="15" max="94" width="8.85546875" style="5" customWidth="1"/>
    <col min="95" max="218" width="8.85546875" style="1" customWidth="1"/>
    <col min="219" max="16384" width="9.140625" style="1"/>
  </cols>
  <sheetData>
    <row r="1" spans="1:14" ht="20.25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34.5" customHeight="1">
      <c r="A2" s="33" t="s">
        <v>23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4" ht="38.25">
      <c r="A3" s="34" t="s">
        <v>1</v>
      </c>
      <c r="B3" s="36" t="s">
        <v>11</v>
      </c>
      <c r="C3" s="34" t="s">
        <v>7</v>
      </c>
      <c r="D3" s="31" t="s">
        <v>6</v>
      </c>
      <c r="E3" s="24" t="s">
        <v>2</v>
      </c>
      <c r="F3" s="24"/>
      <c r="G3" s="24"/>
      <c r="H3" s="24"/>
      <c r="I3" s="24"/>
      <c r="J3" s="24"/>
      <c r="K3" s="24" t="s">
        <v>3</v>
      </c>
      <c r="L3" s="24"/>
      <c r="M3" s="24"/>
      <c r="N3" s="7" t="s">
        <v>4</v>
      </c>
    </row>
    <row r="4" spans="1:14" ht="45.75" customHeight="1">
      <c r="A4" s="34"/>
      <c r="B4" s="36"/>
      <c r="C4" s="34"/>
      <c r="D4" s="31"/>
      <c r="E4" s="7" t="s">
        <v>13</v>
      </c>
      <c r="F4" s="7" t="s">
        <v>14</v>
      </c>
      <c r="G4" s="7" t="s">
        <v>13</v>
      </c>
      <c r="H4" s="7" t="s">
        <v>14</v>
      </c>
      <c r="I4" s="7" t="s">
        <v>13</v>
      </c>
      <c r="J4" s="7" t="s">
        <v>14</v>
      </c>
      <c r="K4" s="24" t="s">
        <v>8</v>
      </c>
      <c r="L4" s="24" t="s">
        <v>5</v>
      </c>
      <c r="M4" s="24" t="s">
        <v>9</v>
      </c>
      <c r="N4" s="26" t="s">
        <v>12</v>
      </c>
    </row>
    <row r="5" spans="1:14" ht="39" customHeight="1">
      <c r="A5" s="35"/>
      <c r="B5" s="37"/>
      <c r="C5" s="35"/>
      <c r="D5" s="32"/>
      <c r="E5" s="28" t="s">
        <v>19</v>
      </c>
      <c r="F5" s="28"/>
      <c r="G5" s="28" t="s">
        <v>20</v>
      </c>
      <c r="H5" s="28"/>
      <c r="I5" s="28" t="s">
        <v>21</v>
      </c>
      <c r="J5" s="28"/>
      <c r="K5" s="25"/>
      <c r="L5" s="25"/>
      <c r="M5" s="25"/>
      <c r="N5" s="27"/>
    </row>
    <row r="6" spans="1:14" ht="25.5">
      <c r="A6" s="20">
        <v>1</v>
      </c>
      <c r="B6" s="23" t="s">
        <v>24</v>
      </c>
      <c r="C6" s="21" t="s">
        <v>16</v>
      </c>
      <c r="D6" s="18">
        <v>5</v>
      </c>
      <c r="E6" s="19">
        <v>2431</v>
      </c>
      <c r="F6" s="9">
        <f>D6*E6</f>
        <v>12155</v>
      </c>
      <c r="G6" s="19">
        <v>2431.5</v>
      </c>
      <c r="H6" s="9">
        <f t="shared" ref="H6:H56" si="0">G6*D6</f>
        <v>12157.5</v>
      </c>
      <c r="I6" s="19">
        <v>2504</v>
      </c>
      <c r="J6" s="9">
        <f t="shared" ref="J6:J56" si="1">I6*D6</f>
        <v>12520</v>
      </c>
      <c r="K6" s="9">
        <f t="shared" ref="K6:K56" si="2">(E6+G6+I6)/3</f>
        <v>2455.5</v>
      </c>
      <c r="L6" s="17">
        <f t="shared" ref="L6:L56" si="3">STDEV(E6,G6,I6)</f>
        <v>42.002976085034739</v>
      </c>
      <c r="M6" s="10">
        <f t="shared" ref="M6:M56" si="4">L6/K6</f>
        <v>1.7105671384660858E-2</v>
      </c>
      <c r="N6" s="11">
        <f t="shared" ref="N6:N56" si="5">ROUND(K6,2)*D6</f>
        <v>12277.5</v>
      </c>
    </row>
    <row r="7" spans="1:14" ht="25.5">
      <c r="A7" s="20">
        <v>2</v>
      </c>
      <c r="B7" s="23" t="s">
        <v>25</v>
      </c>
      <c r="C7" s="21" t="s">
        <v>17</v>
      </c>
      <c r="D7" s="18">
        <v>11</v>
      </c>
      <c r="E7" s="19">
        <v>6831</v>
      </c>
      <c r="F7" s="9">
        <f t="shared" ref="F7:F56" si="6">D7*E7</f>
        <v>75141</v>
      </c>
      <c r="G7" s="19">
        <v>6832.4</v>
      </c>
      <c r="H7" s="9">
        <f t="shared" si="0"/>
        <v>75156.399999999994</v>
      </c>
      <c r="I7" s="19">
        <v>7036</v>
      </c>
      <c r="J7" s="9">
        <f t="shared" si="1"/>
        <v>77396</v>
      </c>
      <c r="K7" s="9">
        <f t="shared" si="2"/>
        <v>6899.8</v>
      </c>
      <c r="L7" s="17">
        <f t="shared" si="3"/>
        <v>117.95473708164512</v>
      </c>
      <c r="M7" s="10">
        <f t="shared" si="4"/>
        <v>1.7095384950526843E-2</v>
      </c>
      <c r="N7" s="11">
        <f t="shared" si="5"/>
        <v>75897.8</v>
      </c>
    </row>
    <row r="8" spans="1:14" ht="25.5">
      <c r="A8" s="20">
        <v>3</v>
      </c>
      <c r="B8" s="23" t="s">
        <v>26</v>
      </c>
      <c r="C8" s="21" t="s">
        <v>17</v>
      </c>
      <c r="D8" s="18">
        <v>11</v>
      </c>
      <c r="E8" s="19">
        <v>6831</v>
      </c>
      <c r="F8" s="9">
        <f t="shared" si="6"/>
        <v>75141</v>
      </c>
      <c r="G8" s="19">
        <v>6832.4</v>
      </c>
      <c r="H8" s="9">
        <f t="shared" si="0"/>
        <v>75156.399999999994</v>
      </c>
      <c r="I8" s="19">
        <v>7036</v>
      </c>
      <c r="J8" s="9">
        <f t="shared" si="1"/>
        <v>77396</v>
      </c>
      <c r="K8" s="9">
        <f t="shared" si="2"/>
        <v>6899.8</v>
      </c>
      <c r="L8" s="17">
        <f t="shared" si="3"/>
        <v>117.95473708164512</v>
      </c>
      <c r="M8" s="10">
        <f t="shared" si="4"/>
        <v>1.7095384950526843E-2</v>
      </c>
      <c r="N8" s="11">
        <f t="shared" si="5"/>
        <v>75897.8</v>
      </c>
    </row>
    <row r="9" spans="1:14" ht="25.5">
      <c r="A9" s="20">
        <v>4</v>
      </c>
      <c r="B9" s="23" t="s">
        <v>27</v>
      </c>
      <c r="C9" s="21" t="s">
        <v>17</v>
      </c>
      <c r="D9" s="18">
        <v>8</v>
      </c>
      <c r="E9" s="19">
        <v>4587</v>
      </c>
      <c r="F9" s="9">
        <f t="shared" si="6"/>
        <v>36696</v>
      </c>
      <c r="G9" s="19">
        <v>4588</v>
      </c>
      <c r="H9" s="9">
        <f t="shared" si="0"/>
        <v>36704</v>
      </c>
      <c r="I9" s="19">
        <v>4724.7</v>
      </c>
      <c r="J9" s="9">
        <f t="shared" si="1"/>
        <v>37797.599999999999</v>
      </c>
      <c r="K9" s="9">
        <f t="shared" si="2"/>
        <v>4633.2333333333336</v>
      </c>
      <c r="L9" s="17">
        <f t="shared" si="3"/>
        <v>79.214034951726305</v>
      </c>
      <c r="M9" s="10">
        <f t="shared" si="4"/>
        <v>1.709692330447268E-2</v>
      </c>
      <c r="N9" s="11">
        <f t="shared" si="5"/>
        <v>37065.839999999997</v>
      </c>
    </row>
    <row r="10" spans="1:14" ht="38.25">
      <c r="A10" s="20">
        <v>5</v>
      </c>
      <c r="B10" s="23" t="s">
        <v>28</v>
      </c>
      <c r="C10" s="21" t="s">
        <v>17</v>
      </c>
      <c r="D10" s="18">
        <v>7</v>
      </c>
      <c r="E10" s="19">
        <v>3729</v>
      </c>
      <c r="F10" s="9">
        <f t="shared" si="6"/>
        <v>26103</v>
      </c>
      <c r="G10" s="19">
        <v>3729.8</v>
      </c>
      <c r="H10" s="9">
        <f t="shared" si="0"/>
        <v>26108.600000000002</v>
      </c>
      <c r="I10" s="19">
        <v>3840.9</v>
      </c>
      <c r="J10" s="9">
        <f t="shared" si="1"/>
        <v>26886.3</v>
      </c>
      <c r="K10" s="9">
        <f t="shared" si="2"/>
        <v>3766.5666666666671</v>
      </c>
      <c r="L10" s="17">
        <f t="shared" si="3"/>
        <v>64.375797729685132</v>
      </c>
      <c r="M10" s="10">
        <f t="shared" si="4"/>
        <v>1.7091373504522719E-2</v>
      </c>
      <c r="N10" s="11">
        <f t="shared" si="5"/>
        <v>26365.99</v>
      </c>
    </row>
    <row r="11" spans="1:14" ht="25.5">
      <c r="A11" s="20">
        <v>6</v>
      </c>
      <c r="B11" s="23" t="s">
        <v>29</v>
      </c>
      <c r="C11" s="21" t="s">
        <v>17</v>
      </c>
      <c r="D11" s="18">
        <v>11</v>
      </c>
      <c r="E11" s="19">
        <v>6402</v>
      </c>
      <c r="F11" s="9">
        <f t="shared" si="6"/>
        <v>70422</v>
      </c>
      <c r="G11" s="19">
        <v>6403.33</v>
      </c>
      <c r="H11" s="9">
        <f t="shared" si="0"/>
        <v>70436.63</v>
      </c>
      <c r="I11" s="19">
        <v>6594.1</v>
      </c>
      <c r="J11" s="9">
        <f t="shared" si="1"/>
        <v>72535.100000000006</v>
      </c>
      <c r="K11" s="9">
        <f t="shared" si="2"/>
        <v>6466.4766666666665</v>
      </c>
      <c r="L11" s="17">
        <f t="shared" si="3"/>
        <v>110.52704932881085</v>
      </c>
      <c r="M11" s="10">
        <f t="shared" si="4"/>
        <v>1.7092313948731098E-2</v>
      </c>
      <c r="N11" s="11">
        <f t="shared" si="5"/>
        <v>71131.28</v>
      </c>
    </row>
    <row r="12" spans="1:14" ht="25.5">
      <c r="A12" s="20">
        <v>7</v>
      </c>
      <c r="B12" s="23" t="s">
        <v>30</v>
      </c>
      <c r="C12" s="21" t="s">
        <v>17</v>
      </c>
      <c r="D12" s="18">
        <v>11</v>
      </c>
      <c r="E12" s="19">
        <v>2893</v>
      </c>
      <c r="F12" s="9">
        <f t="shared" si="6"/>
        <v>31823</v>
      </c>
      <c r="G12" s="19">
        <v>2893.6</v>
      </c>
      <c r="H12" s="9">
        <f t="shared" si="0"/>
        <v>31829.599999999999</v>
      </c>
      <c r="I12" s="19">
        <v>2979.8</v>
      </c>
      <c r="J12" s="9">
        <f t="shared" si="1"/>
        <v>32777.800000000003</v>
      </c>
      <c r="K12" s="9">
        <f t="shared" si="2"/>
        <v>2922.1333333333337</v>
      </c>
      <c r="L12" s="17">
        <f t="shared" si="3"/>
        <v>49.941699343668176</v>
      </c>
      <c r="M12" s="10">
        <f t="shared" si="4"/>
        <v>1.7090835238068591E-2</v>
      </c>
      <c r="N12" s="11">
        <f t="shared" si="5"/>
        <v>32143.43</v>
      </c>
    </row>
    <row r="13" spans="1:14" ht="25.5">
      <c r="A13" s="20">
        <v>8</v>
      </c>
      <c r="B13" s="23" t="s">
        <v>31</v>
      </c>
      <c r="C13" s="21" t="s">
        <v>17</v>
      </c>
      <c r="D13" s="18">
        <v>5</v>
      </c>
      <c r="E13" s="19">
        <v>7623</v>
      </c>
      <c r="F13" s="9">
        <f t="shared" si="6"/>
        <v>38115</v>
      </c>
      <c r="G13" s="19">
        <v>7624.6</v>
      </c>
      <c r="H13" s="9">
        <f t="shared" si="0"/>
        <v>38123</v>
      </c>
      <c r="I13" s="19">
        <v>7851.7</v>
      </c>
      <c r="J13" s="9">
        <f t="shared" si="1"/>
        <v>39258.5</v>
      </c>
      <c r="K13" s="9">
        <f t="shared" si="2"/>
        <v>7699.7666666666664</v>
      </c>
      <c r="L13" s="17">
        <f t="shared" si="3"/>
        <v>131.58055834101509</v>
      </c>
      <c r="M13" s="10">
        <f t="shared" si="4"/>
        <v>1.7088902045648367E-2</v>
      </c>
      <c r="N13" s="11">
        <f t="shared" si="5"/>
        <v>38498.850000000006</v>
      </c>
    </row>
    <row r="14" spans="1:14" ht="25.5">
      <c r="A14" s="20">
        <v>9</v>
      </c>
      <c r="B14" s="23" t="s">
        <v>32</v>
      </c>
      <c r="C14" s="21" t="s">
        <v>17</v>
      </c>
      <c r="D14" s="18">
        <v>15</v>
      </c>
      <c r="E14" s="19">
        <v>13585</v>
      </c>
      <c r="F14" s="9">
        <f t="shared" si="6"/>
        <v>203775</v>
      </c>
      <c r="G14" s="19">
        <v>13587.8</v>
      </c>
      <c r="H14" s="9">
        <f t="shared" si="0"/>
        <v>203817</v>
      </c>
      <c r="I14" s="19">
        <v>13992.6</v>
      </c>
      <c r="J14" s="9">
        <f t="shared" si="1"/>
        <v>209889</v>
      </c>
      <c r="K14" s="9">
        <f t="shared" si="2"/>
        <v>13721.800000000001</v>
      </c>
      <c r="L14" s="17">
        <f t="shared" si="3"/>
        <v>234.52385806139256</v>
      </c>
      <c r="M14" s="10">
        <f t="shared" si="4"/>
        <v>1.7091333357241216E-2</v>
      </c>
      <c r="N14" s="11">
        <f t="shared" si="5"/>
        <v>205827</v>
      </c>
    </row>
    <row r="15" spans="1:14" ht="25.5">
      <c r="A15" s="20">
        <v>10</v>
      </c>
      <c r="B15" s="23" t="s">
        <v>33</v>
      </c>
      <c r="C15" s="21" t="s">
        <v>17</v>
      </c>
      <c r="D15" s="18">
        <v>12</v>
      </c>
      <c r="E15" s="19">
        <v>13497</v>
      </c>
      <c r="F15" s="9">
        <f t="shared" si="6"/>
        <v>161964</v>
      </c>
      <c r="G15" s="19">
        <v>13499.7</v>
      </c>
      <c r="H15" s="9">
        <f t="shared" si="0"/>
        <v>161996.40000000002</v>
      </c>
      <c r="I15" s="19">
        <v>13902</v>
      </c>
      <c r="J15" s="9">
        <f t="shared" si="1"/>
        <v>166824</v>
      </c>
      <c r="K15" s="9">
        <f t="shared" si="2"/>
        <v>13632.9</v>
      </c>
      <c r="L15" s="17">
        <f t="shared" si="3"/>
        <v>233.05134627373408</v>
      </c>
      <c r="M15" s="10">
        <f t="shared" si="4"/>
        <v>1.7094774132703539E-2</v>
      </c>
      <c r="N15" s="11">
        <f t="shared" si="5"/>
        <v>163594.79999999999</v>
      </c>
    </row>
    <row r="16" spans="1:14" ht="25.5">
      <c r="A16" s="20">
        <v>11</v>
      </c>
      <c r="B16" s="23" t="s">
        <v>34</v>
      </c>
      <c r="C16" s="21" t="s">
        <v>17</v>
      </c>
      <c r="D16" s="18">
        <v>35</v>
      </c>
      <c r="E16" s="19">
        <v>1078</v>
      </c>
      <c r="F16" s="9">
        <f t="shared" si="6"/>
        <v>37730</v>
      </c>
      <c r="G16" s="19">
        <v>1078.3</v>
      </c>
      <c r="H16" s="9">
        <f t="shared" si="0"/>
        <v>37740.5</v>
      </c>
      <c r="I16" s="19">
        <v>1110.4000000000001</v>
      </c>
      <c r="J16" s="9">
        <f t="shared" si="1"/>
        <v>38864</v>
      </c>
      <c r="K16" s="9">
        <f t="shared" si="2"/>
        <v>1088.9000000000001</v>
      </c>
      <c r="L16" s="17">
        <f t="shared" si="3"/>
        <v>18.620150375332699</v>
      </c>
      <c r="M16" s="10">
        <f t="shared" si="4"/>
        <v>1.7099963610370739E-2</v>
      </c>
      <c r="N16" s="11">
        <f t="shared" si="5"/>
        <v>38111.5</v>
      </c>
    </row>
    <row r="17" spans="1:14" ht="25.5">
      <c r="A17" s="20">
        <v>12</v>
      </c>
      <c r="B17" s="23" t="s">
        <v>35</v>
      </c>
      <c r="C17" s="21" t="s">
        <v>17</v>
      </c>
      <c r="D17" s="18">
        <v>5</v>
      </c>
      <c r="E17" s="19">
        <v>2398</v>
      </c>
      <c r="F17" s="9">
        <f t="shared" si="6"/>
        <v>11990</v>
      </c>
      <c r="G17" s="19">
        <v>2398.5</v>
      </c>
      <c r="H17" s="9">
        <f t="shared" si="0"/>
        <v>11992.5</v>
      </c>
      <c r="I17" s="19">
        <v>2470</v>
      </c>
      <c r="J17" s="9">
        <f t="shared" si="1"/>
        <v>12350</v>
      </c>
      <c r="K17" s="9">
        <f t="shared" si="2"/>
        <v>2422.1666666666665</v>
      </c>
      <c r="L17" s="17">
        <f t="shared" si="3"/>
        <v>41.425636185016323</v>
      </c>
      <c r="M17" s="10">
        <f t="shared" si="4"/>
        <v>1.710271912957393E-2</v>
      </c>
      <c r="N17" s="11">
        <f t="shared" si="5"/>
        <v>12110.85</v>
      </c>
    </row>
    <row r="18" spans="1:14" ht="25.5">
      <c r="A18" s="20">
        <v>13</v>
      </c>
      <c r="B18" s="23" t="s">
        <v>36</v>
      </c>
      <c r="C18" s="21" t="s">
        <v>17</v>
      </c>
      <c r="D18" s="18">
        <v>8</v>
      </c>
      <c r="E18" s="19">
        <v>4664</v>
      </c>
      <c r="F18" s="9">
        <f t="shared" si="6"/>
        <v>37312</v>
      </c>
      <c r="G18" s="19">
        <v>4665</v>
      </c>
      <c r="H18" s="9">
        <f t="shared" si="0"/>
        <v>37320</v>
      </c>
      <c r="I18" s="19">
        <v>4804</v>
      </c>
      <c r="J18" s="9">
        <f t="shared" si="1"/>
        <v>38432</v>
      </c>
      <c r="K18" s="9">
        <f t="shared" si="2"/>
        <v>4711</v>
      </c>
      <c r="L18" s="17">
        <f t="shared" si="3"/>
        <v>80.541914553852024</v>
      </c>
      <c r="M18" s="10">
        <f t="shared" si="4"/>
        <v>1.7096564328985785E-2</v>
      </c>
      <c r="N18" s="11">
        <f t="shared" si="5"/>
        <v>37688</v>
      </c>
    </row>
    <row r="19" spans="1:14" ht="25.5">
      <c r="A19" s="20">
        <v>14</v>
      </c>
      <c r="B19" s="23" t="s">
        <v>37</v>
      </c>
      <c r="C19" s="21" t="s">
        <v>17</v>
      </c>
      <c r="D19" s="18">
        <v>3</v>
      </c>
      <c r="E19" s="19">
        <v>4752</v>
      </c>
      <c r="F19" s="9">
        <f t="shared" si="6"/>
        <v>14256</v>
      </c>
      <c r="G19" s="19">
        <v>4753</v>
      </c>
      <c r="H19" s="9">
        <f t="shared" si="0"/>
        <v>14259</v>
      </c>
      <c r="I19" s="19">
        <v>4894.6000000000004</v>
      </c>
      <c r="J19" s="9">
        <f t="shared" si="1"/>
        <v>14683.800000000001</v>
      </c>
      <c r="K19" s="9">
        <f t="shared" si="2"/>
        <v>4799.8666666666668</v>
      </c>
      <c r="L19" s="17">
        <f t="shared" si="3"/>
        <v>82.04299685733919</v>
      </c>
      <c r="M19" s="10">
        <f t="shared" si="4"/>
        <v>1.7092765810995971E-2</v>
      </c>
      <c r="N19" s="11">
        <f t="shared" si="5"/>
        <v>14399.61</v>
      </c>
    </row>
    <row r="20" spans="1:14" ht="25.5">
      <c r="A20" s="20">
        <v>15</v>
      </c>
      <c r="B20" s="23" t="s">
        <v>38</v>
      </c>
      <c r="C20" s="21" t="s">
        <v>17</v>
      </c>
      <c r="D20" s="18">
        <v>31</v>
      </c>
      <c r="E20" s="19">
        <v>1705</v>
      </c>
      <c r="F20" s="9">
        <f t="shared" si="6"/>
        <v>52855</v>
      </c>
      <c r="G20" s="19">
        <v>1705.4</v>
      </c>
      <c r="H20" s="9">
        <f t="shared" si="0"/>
        <v>52867.4</v>
      </c>
      <c r="I20" s="19">
        <v>1756.2</v>
      </c>
      <c r="J20" s="9">
        <f t="shared" si="1"/>
        <v>54442.200000000004</v>
      </c>
      <c r="K20" s="9">
        <f t="shared" si="2"/>
        <v>1722.2</v>
      </c>
      <c r="L20" s="17">
        <f t="shared" si="3"/>
        <v>29.445542956447586</v>
      </c>
      <c r="M20" s="10">
        <f t="shared" si="4"/>
        <v>1.709763265384252E-2</v>
      </c>
      <c r="N20" s="11">
        <f t="shared" si="5"/>
        <v>53388.200000000004</v>
      </c>
    </row>
    <row r="21" spans="1:14" ht="12.75" customHeight="1">
      <c r="A21" s="20">
        <v>16</v>
      </c>
      <c r="B21" s="23" t="s">
        <v>39</v>
      </c>
      <c r="C21" s="21" t="s">
        <v>17</v>
      </c>
      <c r="D21" s="18">
        <v>3</v>
      </c>
      <c r="E21" s="19">
        <v>1144</v>
      </c>
      <c r="F21" s="9">
        <f t="shared" si="6"/>
        <v>3432</v>
      </c>
      <c r="G21" s="19">
        <v>1144.3</v>
      </c>
      <c r="H21" s="9">
        <f t="shared" si="0"/>
        <v>3432.8999999999996</v>
      </c>
      <c r="I21" s="19">
        <v>1178.4000000000001</v>
      </c>
      <c r="J21" s="9">
        <f t="shared" si="1"/>
        <v>3535.2000000000003</v>
      </c>
      <c r="K21" s="9">
        <f t="shared" si="2"/>
        <v>1155.5666666666668</v>
      </c>
      <c r="L21" s="17">
        <f t="shared" si="3"/>
        <v>19.774815633358909</v>
      </c>
      <c r="M21" s="10">
        <f t="shared" si="4"/>
        <v>1.7112656676400242E-2</v>
      </c>
      <c r="N21" s="11">
        <f t="shared" si="5"/>
        <v>3466.71</v>
      </c>
    </row>
    <row r="22" spans="1:14" ht="25.5">
      <c r="A22" s="20">
        <v>17</v>
      </c>
      <c r="B22" s="23" t="s">
        <v>40</v>
      </c>
      <c r="C22" s="21" t="s">
        <v>17</v>
      </c>
      <c r="D22" s="18">
        <v>7</v>
      </c>
      <c r="E22" s="19">
        <v>4917</v>
      </c>
      <c r="F22" s="9">
        <f t="shared" si="6"/>
        <v>34419</v>
      </c>
      <c r="G22" s="19">
        <v>4918</v>
      </c>
      <c r="H22" s="9">
        <f t="shared" si="0"/>
        <v>34426</v>
      </c>
      <c r="I22" s="19">
        <v>5064.6000000000004</v>
      </c>
      <c r="J22" s="9">
        <f t="shared" si="1"/>
        <v>35452.200000000004</v>
      </c>
      <c r="K22" s="9">
        <f t="shared" si="2"/>
        <v>4966.5333333333338</v>
      </c>
      <c r="L22" s="17">
        <f t="shared" si="3"/>
        <v>84.929696416114481</v>
      </c>
      <c r="M22" s="10">
        <f t="shared" si="4"/>
        <v>1.7100397946813568E-2</v>
      </c>
      <c r="N22" s="11">
        <f t="shared" si="5"/>
        <v>34765.71</v>
      </c>
    </row>
    <row r="23" spans="1:14" ht="25.5" customHeight="1">
      <c r="A23" s="20">
        <v>18</v>
      </c>
      <c r="B23" s="23" t="s">
        <v>41</v>
      </c>
      <c r="C23" s="21" t="s">
        <v>17</v>
      </c>
      <c r="D23" s="18">
        <v>3</v>
      </c>
      <c r="E23" s="19">
        <v>11341</v>
      </c>
      <c r="F23" s="9">
        <f t="shared" si="6"/>
        <v>34023</v>
      </c>
      <c r="G23" s="19">
        <v>11343.3</v>
      </c>
      <c r="H23" s="9">
        <f t="shared" si="0"/>
        <v>34029.899999999994</v>
      </c>
      <c r="I23" s="19">
        <v>11681.3</v>
      </c>
      <c r="J23" s="9">
        <f t="shared" si="1"/>
        <v>35043.899999999994</v>
      </c>
      <c r="K23" s="9">
        <f t="shared" si="2"/>
        <v>11455.199999999999</v>
      </c>
      <c r="L23" s="17">
        <f t="shared" si="3"/>
        <v>195.81172079321482</v>
      </c>
      <c r="M23" s="10">
        <f t="shared" si="4"/>
        <v>1.7093697254802608E-2</v>
      </c>
      <c r="N23" s="11">
        <f t="shared" si="5"/>
        <v>34365.600000000006</v>
      </c>
    </row>
    <row r="24" spans="1:14" ht="38.25">
      <c r="A24" s="20">
        <v>19</v>
      </c>
      <c r="B24" s="23" t="s">
        <v>42</v>
      </c>
      <c r="C24" s="21" t="s">
        <v>17</v>
      </c>
      <c r="D24" s="18">
        <v>6</v>
      </c>
      <c r="E24" s="19">
        <v>41844</v>
      </c>
      <c r="F24" s="9">
        <f t="shared" si="6"/>
        <v>251064</v>
      </c>
      <c r="G24" s="19">
        <v>41852.400000000001</v>
      </c>
      <c r="H24" s="9">
        <f t="shared" si="0"/>
        <v>251114.40000000002</v>
      </c>
      <c r="I24" s="19">
        <v>43099.4</v>
      </c>
      <c r="J24" s="9">
        <f t="shared" si="1"/>
        <v>258596.40000000002</v>
      </c>
      <c r="K24" s="9">
        <f t="shared" si="2"/>
        <v>42265.266666666663</v>
      </c>
      <c r="L24" s="17">
        <f t="shared" si="3"/>
        <v>722.3928663361329</v>
      </c>
      <c r="M24" s="10">
        <f t="shared" si="4"/>
        <v>1.7091880007132718E-2</v>
      </c>
      <c r="N24" s="11">
        <f t="shared" si="5"/>
        <v>253591.62</v>
      </c>
    </row>
    <row r="25" spans="1:14" ht="38.25">
      <c r="A25" s="20">
        <v>20</v>
      </c>
      <c r="B25" s="23" t="s">
        <v>43</v>
      </c>
      <c r="C25" s="21" t="s">
        <v>17</v>
      </c>
      <c r="D25" s="18">
        <v>6</v>
      </c>
      <c r="E25" s="19">
        <v>62766</v>
      </c>
      <c r="F25" s="9">
        <f t="shared" si="6"/>
        <v>376596</v>
      </c>
      <c r="G25" s="19">
        <v>62778.6</v>
      </c>
      <c r="H25" s="9">
        <f t="shared" si="0"/>
        <v>376671.6</v>
      </c>
      <c r="I25" s="19">
        <v>64649</v>
      </c>
      <c r="J25" s="9">
        <f t="shared" si="1"/>
        <v>387894</v>
      </c>
      <c r="K25" s="9">
        <f t="shared" si="2"/>
        <v>63397.866666666669</v>
      </c>
      <c r="L25" s="17">
        <f t="shared" si="3"/>
        <v>1083.531565453141</v>
      </c>
      <c r="M25" s="10">
        <f t="shared" si="4"/>
        <v>1.7090978331339345E-2</v>
      </c>
      <c r="N25" s="11">
        <f t="shared" si="5"/>
        <v>380387.22000000003</v>
      </c>
    </row>
    <row r="26" spans="1:14" ht="25.5">
      <c r="A26" s="20">
        <v>21</v>
      </c>
      <c r="B26" s="23" t="s">
        <v>44</v>
      </c>
      <c r="C26" s="21" t="s">
        <v>17</v>
      </c>
      <c r="D26" s="18">
        <v>11</v>
      </c>
      <c r="E26" s="19">
        <v>2871</v>
      </c>
      <c r="F26" s="9">
        <f t="shared" si="6"/>
        <v>31581</v>
      </c>
      <c r="G26" s="19">
        <v>2871.6</v>
      </c>
      <c r="H26" s="9">
        <f t="shared" si="0"/>
        <v>31587.599999999999</v>
      </c>
      <c r="I26" s="19">
        <v>2957.2</v>
      </c>
      <c r="J26" s="9">
        <f t="shared" si="1"/>
        <v>32529.199999999997</v>
      </c>
      <c r="K26" s="9">
        <f t="shared" si="2"/>
        <v>2899.9333333333329</v>
      </c>
      <c r="L26" s="17">
        <f t="shared" si="3"/>
        <v>49.595295475814289</v>
      </c>
      <c r="M26" s="10">
        <f t="shared" si="4"/>
        <v>1.7102219180606781E-2</v>
      </c>
      <c r="N26" s="11">
        <f t="shared" si="5"/>
        <v>31899.23</v>
      </c>
    </row>
    <row r="27" spans="1:14" ht="25.5">
      <c r="A27" s="20">
        <v>22</v>
      </c>
      <c r="B27" s="23" t="s">
        <v>45</v>
      </c>
      <c r="C27" s="21" t="s">
        <v>17</v>
      </c>
      <c r="D27" s="18">
        <v>2</v>
      </c>
      <c r="E27" s="18">
        <v>1001</v>
      </c>
      <c r="F27" s="9">
        <f t="shared" si="6"/>
        <v>2002</v>
      </c>
      <c r="G27" s="18">
        <v>1001.3</v>
      </c>
      <c r="H27" s="9">
        <f t="shared" si="0"/>
        <v>2002.6</v>
      </c>
      <c r="I27" s="18">
        <v>1031.0999999999999</v>
      </c>
      <c r="J27" s="9">
        <f t="shared" si="1"/>
        <v>2062.1999999999998</v>
      </c>
      <c r="K27" s="9">
        <f t="shared" si="2"/>
        <v>1011.1333333333332</v>
      </c>
      <c r="L27" s="17">
        <f t="shared" si="3"/>
        <v>17.29229115338196</v>
      </c>
      <c r="M27" s="10">
        <f t="shared" si="4"/>
        <v>1.7101890110155563E-2</v>
      </c>
      <c r="N27" s="11">
        <f t="shared" si="5"/>
        <v>2022.26</v>
      </c>
    </row>
    <row r="28" spans="1:14" ht="25.5">
      <c r="A28" s="20">
        <v>23</v>
      </c>
      <c r="B28" s="23" t="s">
        <v>46</v>
      </c>
      <c r="C28" s="21" t="s">
        <v>17</v>
      </c>
      <c r="D28" s="18">
        <v>5</v>
      </c>
      <c r="E28" s="19">
        <v>2761</v>
      </c>
      <c r="F28" s="9">
        <f t="shared" si="6"/>
        <v>13805</v>
      </c>
      <c r="G28" s="19">
        <v>2761.6</v>
      </c>
      <c r="H28" s="9">
        <f t="shared" si="0"/>
        <v>13808</v>
      </c>
      <c r="I28" s="19">
        <v>2843.9</v>
      </c>
      <c r="J28" s="9">
        <f t="shared" si="1"/>
        <v>14219.5</v>
      </c>
      <c r="K28" s="9">
        <f t="shared" si="2"/>
        <v>2788.8333333333335</v>
      </c>
      <c r="L28" s="17">
        <f t="shared" si="3"/>
        <v>47.69007583694264</v>
      </c>
      <c r="M28" s="10">
        <f t="shared" si="4"/>
        <v>1.7100367837306868E-2</v>
      </c>
      <c r="N28" s="11">
        <f t="shared" si="5"/>
        <v>13944.15</v>
      </c>
    </row>
    <row r="29" spans="1:14" ht="38.25">
      <c r="A29" s="20">
        <v>24</v>
      </c>
      <c r="B29" s="23" t="s">
        <v>47</v>
      </c>
      <c r="C29" s="21" t="s">
        <v>17</v>
      </c>
      <c r="D29" s="18">
        <v>4</v>
      </c>
      <c r="E29" s="19">
        <v>9966</v>
      </c>
      <c r="F29" s="9">
        <f t="shared" si="6"/>
        <v>39864</v>
      </c>
      <c r="G29" s="19">
        <v>9968</v>
      </c>
      <c r="H29" s="9">
        <f t="shared" si="0"/>
        <v>39872</v>
      </c>
      <c r="I29" s="19">
        <v>10265</v>
      </c>
      <c r="J29" s="9">
        <f t="shared" si="1"/>
        <v>41060</v>
      </c>
      <c r="K29" s="9">
        <f t="shared" si="2"/>
        <v>10066.333333333334</v>
      </c>
      <c r="L29" s="17">
        <f t="shared" si="3"/>
        <v>172.05328631948109</v>
      </c>
      <c r="M29" s="10">
        <f t="shared" si="4"/>
        <v>1.7091952016902653E-2</v>
      </c>
      <c r="N29" s="11">
        <f t="shared" si="5"/>
        <v>40265.32</v>
      </c>
    </row>
    <row r="30" spans="1:14" ht="25.5">
      <c r="A30" s="20">
        <v>25</v>
      </c>
      <c r="B30" s="23" t="s">
        <v>48</v>
      </c>
      <c r="C30" s="21" t="s">
        <v>17</v>
      </c>
      <c r="D30" s="18">
        <v>20</v>
      </c>
      <c r="E30" s="19">
        <v>25960</v>
      </c>
      <c r="F30" s="9">
        <f t="shared" si="6"/>
        <v>519200</v>
      </c>
      <c r="G30" s="19">
        <v>25965.200000000001</v>
      </c>
      <c r="H30" s="9">
        <f t="shared" si="0"/>
        <v>519304</v>
      </c>
      <c r="I30" s="19">
        <v>26738.799999999999</v>
      </c>
      <c r="J30" s="9">
        <f t="shared" si="1"/>
        <v>534776</v>
      </c>
      <c r="K30" s="9">
        <f t="shared" si="2"/>
        <v>26221.333333333332</v>
      </c>
      <c r="L30" s="17">
        <f t="shared" si="3"/>
        <v>448.14682117954692</v>
      </c>
      <c r="M30" s="10">
        <f t="shared" si="4"/>
        <v>1.7090924228854887E-2</v>
      </c>
      <c r="N30" s="11">
        <f t="shared" si="5"/>
        <v>524426.60000000009</v>
      </c>
    </row>
    <row r="31" spans="1:14" ht="25.5">
      <c r="A31" s="20">
        <v>26</v>
      </c>
      <c r="B31" s="23" t="s">
        <v>49</v>
      </c>
      <c r="C31" s="21" t="s">
        <v>17</v>
      </c>
      <c r="D31" s="18">
        <v>40</v>
      </c>
      <c r="E31" s="19">
        <v>7777</v>
      </c>
      <c r="F31" s="9">
        <f t="shared" si="6"/>
        <v>311080</v>
      </c>
      <c r="G31" s="19">
        <v>7778.6</v>
      </c>
      <c r="H31" s="9">
        <f t="shared" si="0"/>
        <v>311144</v>
      </c>
      <c r="I31" s="19">
        <v>8010.4</v>
      </c>
      <c r="J31" s="9">
        <f t="shared" si="1"/>
        <v>320416</v>
      </c>
      <c r="K31" s="9">
        <f t="shared" si="2"/>
        <v>7855.333333333333</v>
      </c>
      <c r="L31" s="17">
        <f t="shared" si="3"/>
        <v>134.29405546536023</v>
      </c>
      <c r="M31" s="10">
        <f t="shared" si="4"/>
        <v>1.7095907934994513E-2</v>
      </c>
      <c r="N31" s="11">
        <f t="shared" si="5"/>
        <v>314213.2</v>
      </c>
    </row>
    <row r="32" spans="1:14" ht="38.25">
      <c r="A32" s="20">
        <v>27</v>
      </c>
      <c r="B32" s="23" t="s">
        <v>50</v>
      </c>
      <c r="C32" s="21" t="s">
        <v>17</v>
      </c>
      <c r="D32" s="18">
        <v>4</v>
      </c>
      <c r="E32" s="19">
        <v>35167</v>
      </c>
      <c r="F32" s="9">
        <f t="shared" si="6"/>
        <v>140668</v>
      </c>
      <c r="G32" s="19">
        <v>35174.1</v>
      </c>
      <c r="H32" s="9">
        <f t="shared" si="0"/>
        <v>140696.4</v>
      </c>
      <c r="I32" s="19">
        <v>36222.1</v>
      </c>
      <c r="J32" s="9">
        <f t="shared" si="1"/>
        <v>144888.4</v>
      </c>
      <c r="K32" s="9">
        <f t="shared" si="2"/>
        <v>35521.066666666673</v>
      </c>
      <c r="L32" s="17">
        <f t="shared" si="3"/>
        <v>607.12305452299609</v>
      </c>
      <c r="M32" s="10">
        <f t="shared" si="4"/>
        <v>1.7091915066073354E-2</v>
      </c>
      <c r="N32" s="11">
        <f t="shared" si="5"/>
        <v>142084.28</v>
      </c>
    </row>
    <row r="33" spans="1:14" ht="25.5">
      <c r="A33" s="20">
        <v>28</v>
      </c>
      <c r="B33" s="23" t="s">
        <v>51</v>
      </c>
      <c r="C33" s="21" t="s">
        <v>17</v>
      </c>
      <c r="D33" s="18">
        <v>1</v>
      </c>
      <c r="E33" s="19">
        <v>5467</v>
      </c>
      <c r="F33" s="9">
        <f t="shared" si="6"/>
        <v>5467</v>
      </c>
      <c r="G33" s="19">
        <v>5468.1</v>
      </c>
      <c r="H33" s="9">
        <f t="shared" si="0"/>
        <v>5468.1</v>
      </c>
      <c r="I33" s="19">
        <v>5631.1</v>
      </c>
      <c r="J33" s="9">
        <f t="shared" si="1"/>
        <v>5631.1</v>
      </c>
      <c r="K33" s="9">
        <f t="shared" si="2"/>
        <v>5522.0666666666666</v>
      </c>
      <c r="L33" s="17">
        <f t="shared" si="3"/>
        <v>94.427238301950524</v>
      </c>
      <c r="M33" s="10">
        <f t="shared" si="4"/>
        <v>1.7099981583335439E-2</v>
      </c>
      <c r="N33" s="11">
        <f t="shared" si="5"/>
        <v>5522.07</v>
      </c>
    </row>
    <row r="34" spans="1:14">
      <c r="A34" s="20">
        <v>29</v>
      </c>
      <c r="B34" s="23" t="s">
        <v>52</v>
      </c>
      <c r="C34" s="21" t="s">
        <v>17</v>
      </c>
      <c r="D34" s="18">
        <v>1</v>
      </c>
      <c r="E34" s="19">
        <v>3344</v>
      </c>
      <c r="F34" s="9">
        <f t="shared" si="6"/>
        <v>3344</v>
      </c>
      <c r="G34" s="19">
        <v>3344.7</v>
      </c>
      <c r="H34" s="9">
        <f t="shared" si="0"/>
        <v>3344.7</v>
      </c>
      <c r="I34" s="19">
        <v>3444.4</v>
      </c>
      <c r="J34" s="9">
        <f t="shared" si="1"/>
        <v>3444.4</v>
      </c>
      <c r="K34" s="9">
        <f t="shared" si="2"/>
        <v>3377.7000000000003</v>
      </c>
      <c r="L34" s="17">
        <f t="shared" si="3"/>
        <v>57.764954773634265</v>
      </c>
      <c r="M34" s="10">
        <f t="shared" si="4"/>
        <v>1.7101860666617598E-2</v>
      </c>
      <c r="N34" s="11">
        <f t="shared" si="5"/>
        <v>3377.7</v>
      </c>
    </row>
    <row r="35" spans="1:14">
      <c r="A35" s="20">
        <v>30</v>
      </c>
      <c r="B35" s="23" t="s">
        <v>53</v>
      </c>
      <c r="C35" s="21" t="s">
        <v>17</v>
      </c>
      <c r="D35" s="18">
        <v>4</v>
      </c>
      <c r="E35" s="19">
        <v>3432</v>
      </c>
      <c r="F35" s="9">
        <f t="shared" si="6"/>
        <v>13728</v>
      </c>
      <c r="G35" s="19">
        <v>3432.7</v>
      </c>
      <c r="H35" s="9">
        <f t="shared" si="0"/>
        <v>13730.8</v>
      </c>
      <c r="I35" s="19">
        <v>3535</v>
      </c>
      <c r="J35" s="9">
        <f t="shared" si="1"/>
        <v>14140</v>
      </c>
      <c r="K35" s="9">
        <f t="shared" si="2"/>
        <v>3466.5666666666671</v>
      </c>
      <c r="L35" s="17">
        <f t="shared" si="3"/>
        <v>59.266038616844803</v>
      </c>
      <c r="M35" s="10">
        <f t="shared" si="4"/>
        <v>1.7096465845219996E-2</v>
      </c>
      <c r="N35" s="11">
        <f t="shared" si="5"/>
        <v>13866.28</v>
      </c>
    </row>
    <row r="36" spans="1:14" ht="25.5">
      <c r="A36" s="20">
        <v>31</v>
      </c>
      <c r="B36" s="23" t="s">
        <v>54</v>
      </c>
      <c r="C36" s="21" t="s">
        <v>17</v>
      </c>
      <c r="D36" s="18">
        <v>1</v>
      </c>
      <c r="E36" s="19">
        <v>1100</v>
      </c>
      <c r="F36" s="9">
        <f t="shared" si="6"/>
        <v>1100</v>
      </c>
      <c r="G36" s="19">
        <v>1100.3</v>
      </c>
      <c r="H36" s="9">
        <f t="shared" si="0"/>
        <v>1100.3</v>
      </c>
      <c r="I36" s="19">
        <v>1133</v>
      </c>
      <c r="J36" s="9">
        <f t="shared" si="1"/>
        <v>1133</v>
      </c>
      <c r="K36" s="9">
        <f t="shared" si="2"/>
        <v>1111.1000000000001</v>
      </c>
      <c r="L36" s="17">
        <f t="shared" si="3"/>
        <v>18.966549501688505</v>
      </c>
      <c r="M36" s="10">
        <f t="shared" si="4"/>
        <v>1.7070065252172174E-2</v>
      </c>
      <c r="N36" s="11">
        <f t="shared" si="5"/>
        <v>1111.0999999999999</v>
      </c>
    </row>
    <row r="37" spans="1:14" ht="25.5">
      <c r="A37" s="20">
        <v>32</v>
      </c>
      <c r="B37" s="23" t="s">
        <v>55</v>
      </c>
      <c r="C37" s="21" t="s">
        <v>17</v>
      </c>
      <c r="D37" s="18">
        <v>3</v>
      </c>
      <c r="E37" s="19">
        <v>6534</v>
      </c>
      <c r="F37" s="9">
        <f t="shared" si="6"/>
        <v>19602</v>
      </c>
      <c r="G37" s="19">
        <v>6535.4</v>
      </c>
      <c r="H37" s="9">
        <f t="shared" si="0"/>
        <v>19606.199999999997</v>
      </c>
      <c r="I37" s="19">
        <v>6730.1</v>
      </c>
      <c r="J37" s="9">
        <f t="shared" si="1"/>
        <v>20190.300000000003</v>
      </c>
      <c r="K37" s="9">
        <f t="shared" si="2"/>
        <v>6599.833333333333</v>
      </c>
      <c r="L37" s="17">
        <f t="shared" si="3"/>
        <v>112.81641429035672</v>
      </c>
      <c r="M37" s="10">
        <f t="shared" si="4"/>
        <v>1.7093827766916848E-2</v>
      </c>
      <c r="N37" s="11">
        <f t="shared" si="5"/>
        <v>19799.489999999998</v>
      </c>
    </row>
    <row r="38" spans="1:14" ht="25.5">
      <c r="A38" s="20">
        <v>33</v>
      </c>
      <c r="B38" s="23" t="s">
        <v>55</v>
      </c>
      <c r="C38" s="21" t="s">
        <v>17</v>
      </c>
      <c r="D38" s="18">
        <v>3</v>
      </c>
      <c r="E38" s="19">
        <v>7018</v>
      </c>
      <c r="F38" s="9">
        <f t="shared" si="6"/>
        <v>21054</v>
      </c>
      <c r="G38" s="19">
        <v>7019.5</v>
      </c>
      <c r="H38" s="9">
        <f t="shared" si="0"/>
        <v>21058.5</v>
      </c>
      <c r="I38" s="19">
        <v>7228.6</v>
      </c>
      <c r="J38" s="9">
        <f t="shared" si="1"/>
        <v>21685.800000000003</v>
      </c>
      <c r="K38" s="9">
        <f t="shared" si="2"/>
        <v>7088.7</v>
      </c>
      <c r="L38" s="17">
        <f t="shared" si="3"/>
        <v>121.15927533622859</v>
      </c>
      <c r="M38" s="10">
        <f t="shared" si="4"/>
        <v>1.7091889251375936E-2</v>
      </c>
      <c r="N38" s="11">
        <f t="shared" si="5"/>
        <v>21266.1</v>
      </c>
    </row>
    <row r="39" spans="1:14" ht="25.5">
      <c r="A39" s="20">
        <v>34</v>
      </c>
      <c r="B39" s="23" t="s">
        <v>56</v>
      </c>
      <c r="C39" s="21" t="s">
        <v>17</v>
      </c>
      <c r="D39" s="18">
        <v>1</v>
      </c>
      <c r="E39" s="19">
        <v>4400</v>
      </c>
      <c r="F39" s="9">
        <f t="shared" si="6"/>
        <v>4400</v>
      </c>
      <c r="G39" s="19">
        <v>4400.8999999999996</v>
      </c>
      <c r="H39" s="9">
        <f t="shared" si="0"/>
        <v>4400.8999999999996</v>
      </c>
      <c r="I39" s="19">
        <v>4532</v>
      </c>
      <c r="J39" s="9">
        <f t="shared" si="1"/>
        <v>4532</v>
      </c>
      <c r="K39" s="9">
        <f t="shared" si="2"/>
        <v>4444.3</v>
      </c>
      <c r="L39" s="17">
        <f t="shared" si="3"/>
        <v>75.95176100657585</v>
      </c>
      <c r="M39" s="10">
        <f t="shared" si="4"/>
        <v>1.7089701641782924E-2</v>
      </c>
      <c r="N39" s="11">
        <f t="shared" si="5"/>
        <v>4444.3</v>
      </c>
    </row>
    <row r="40" spans="1:14" ht="25.5">
      <c r="A40" s="20">
        <v>35</v>
      </c>
      <c r="B40" s="23" t="s">
        <v>55</v>
      </c>
      <c r="C40" s="21" t="s">
        <v>17</v>
      </c>
      <c r="D40" s="18">
        <v>13</v>
      </c>
      <c r="E40" s="19">
        <v>5643</v>
      </c>
      <c r="F40" s="9">
        <f t="shared" si="6"/>
        <v>73359</v>
      </c>
      <c r="G40" s="19">
        <v>5644.2</v>
      </c>
      <c r="H40" s="9">
        <f t="shared" si="0"/>
        <v>73374.599999999991</v>
      </c>
      <c r="I40" s="19">
        <v>5812.3</v>
      </c>
      <c r="J40" s="9">
        <f t="shared" si="1"/>
        <v>75559.900000000009</v>
      </c>
      <c r="K40" s="9">
        <f t="shared" si="2"/>
        <v>5699.833333333333</v>
      </c>
      <c r="L40" s="17">
        <f t="shared" si="3"/>
        <v>97.400838463194773</v>
      </c>
      <c r="M40" s="10">
        <f t="shared" si="4"/>
        <v>1.7088366056877941E-2</v>
      </c>
      <c r="N40" s="11">
        <f t="shared" si="5"/>
        <v>74097.789999999994</v>
      </c>
    </row>
    <row r="41" spans="1:14" ht="38.25">
      <c r="A41" s="20">
        <v>36</v>
      </c>
      <c r="B41" s="23" t="s">
        <v>57</v>
      </c>
      <c r="C41" s="21" t="s">
        <v>15</v>
      </c>
      <c r="D41" s="18">
        <v>6</v>
      </c>
      <c r="E41" s="19">
        <v>38583</v>
      </c>
      <c r="F41" s="9">
        <f t="shared" si="6"/>
        <v>231498</v>
      </c>
      <c r="G41" s="19">
        <v>38590.800000000003</v>
      </c>
      <c r="H41" s="9">
        <f t="shared" si="0"/>
        <v>231544.80000000002</v>
      </c>
      <c r="I41" s="19">
        <v>39740.5</v>
      </c>
      <c r="J41" s="9">
        <f t="shared" si="1"/>
        <v>238443</v>
      </c>
      <c r="K41" s="9">
        <f t="shared" si="2"/>
        <v>38971.433333333334</v>
      </c>
      <c r="L41" s="17">
        <f t="shared" si="3"/>
        <v>666.04268882206964</v>
      </c>
      <c r="M41" s="10">
        <f t="shared" si="4"/>
        <v>1.7090536114625916E-2</v>
      </c>
      <c r="N41" s="11">
        <f t="shared" si="5"/>
        <v>233828.58000000002</v>
      </c>
    </row>
    <row r="42" spans="1:14" ht="38.25">
      <c r="A42" s="20">
        <v>37</v>
      </c>
      <c r="B42" s="23" t="s">
        <v>58</v>
      </c>
      <c r="C42" s="21" t="s">
        <v>15</v>
      </c>
      <c r="D42" s="18">
        <v>6</v>
      </c>
      <c r="E42" s="19">
        <v>60671</v>
      </c>
      <c r="F42" s="9">
        <f t="shared" si="6"/>
        <v>364026</v>
      </c>
      <c r="G42" s="19">
        <v>60683.199999999997</v>
      </c>
      <c r="H42" s="9">
        <f t="shared" si="0"/>
        <v>364099.19999999995</v>
      </c>
      <c r="I42" s="19">
        <v>62491.199999999997</v>
      </c>
      <c r="J42" s="9">
        <f t="shared" si="1"/>
        <v>374947.19999999995</v>
      </c>
      <c r="K42" s="9">
        <f t="shared" si="2"/>
        <v>61281.799999999996</v>
      </c>
      <c r="L42" s="17">
        <f t="shared" si="3"/>
        <v>1047.3888867082742</v>
      </c>
      <c r="M42" s="10">
        <f t="shared" si="4"/>
        <v>1.7091353170244253E-2</v>
      </c>
      <c r="N42" s="11">
        <f t="shared" si="5"/>
        <v>367690.80000000005</v>
      </c>
    </row>
    <row r="43" spans="1:14" ht="38.25">
      <c r="A43" s="20">
        <v>38</v>
      </c>
      <c r="B43" s="23" t="s">
        <v>59</v>
      </c>
      <c r="C43" s="21" t="s">
        <v>15</v>
      </c>
      <c r="D43" s="18">
        <v>9</v>
      </c>
      <c r="E43" s="19">
        <v>6050</v>
      </c>
      <c r="F43" s="9">
        <f t="shared" si="6"/>
        <v>54450</v>
      </c>
      <c r="G43" s="19">
        <v>6051.3</v>
      </c>
      <c r="H43" s="9">
        <f t="shared" si="0"/>
        <v>54461.700000000004</v>
      </c>
      <c r="I43" s="19">
        <v>6231.5</v>
      </c>
      <c r="J43" s="9">
        <f t="shared" si="1"/>
        <v>56083.5</v>
      </c>
      <c r="K43" s="9">
        <f t="shared" si="2"/>
        <v>6110.9333333333334</v>
      </c>
      <c r="L43" s="17">
        <f t="shared" si="3"/>
        <v>104.41581936341505</v>
      </c>
      <c r="M43" s="10">
        <f t="shared" si="4"/>
        <v>1.708672205501861E-2</v>
      </c>
      <c r="N43" s="11">
        <f t="shared" si="5"/>
        <v>54998.37</v>
      </c>
    </row>
    <row r="44" spans="1:14" ht="38.25">
      <c r="A44" s="20">
        <v>39</v>
      </c>
      <c r="B44" s="23" t="s">
        <v>60</v>
      </c>
      <c r="C44" s="21" t="s">
        <v>15</v>
      </c>
      <c r="D44" s="18">
        <v>9</v>
      </c>
      <c r="E44" s="19">
        <v>2714</v>
      </c>
      <c r="F44" s="9">
        <f t="shared" si="6"/>
        <v>24426</v>
      </c>
      <c r="G44" s="19">
        <v>2714.6</v>
      </c>
      <c r="H44" s="9">
        <f t="shared" si="0"/>
        <v>24431.399999999998</v>
      </c>
      <c r="I44" s="19">
        <v>2795.5</v>
      </c>
      <c r="J44" s="9">
        <f t="shared" si="1"/>
        <v>25159.5</v>
      </c>
      <c r="K44" s="9">
        <f t="shared" si="2"/>
        <v>2741.3666666666668</v>
      </c>
      <c r="L44" s="17">
        <f t="shared" si="3"/>
        <v>46.881801728744762</v>
      </c>
      <c r="M44" s="10">
        <f t="shared" si="4"/>
        <v>1.7101616612910139E-2</v>
      </c>
      <c r="N44" s="11">
        <f t="shared" si="5"/>
        <v>24672.329999999998</v>
      </c>
    </row>
    <row r="45" spans="1:14" ht="38.25">
      <c r="A45" s="20">
        <v>40</v>
      </c>
      <c r="B45" s="23" t="s">
        <v>61</v>
      </c>
      <c r="C45" s="21" t="s">
        <v>15</v>
      </c>
      <c r="D45" s="18">
        <v>9</v>
      </c>
      <c r="E45" s="19">
        <v>3355</v>
      </c>
      <c r="F45" s="9">
        <f t="shared" si="6"/>
        <v>30195</v>
      </c>
      <c r="G45" s="19">
        <v>3355.7</v>
      </c>
      <c r="H45" s="9">
        <f t="shared" si="0"/>
        <v>30201.3</v>
      </c>
      <c r="I45" s="19">
        <v>3455.7</v>
      </c>
      <c r="J45" s="9">
        <f t="shared" si="1"/>
        <v>31101.3</v>
      </c>
      <c r="K45" s="9">
        <f t="shared" si="2"/>
        <v>3388.7999999999997</v>
      </c>
      <c r="L45" s="17">
        <f t="shared" si="3"/>
        <v>57.938156684520038</v>
      </c>
      <c r="M45" s="10">
        <f t="shared" si="4"/>
        <v>1.7096953695856953E-2</v>
      </c>
      <c r="N45" s="11">
        <f t="shared" si="5"/>
        <v>30499.200000000001</v>
      </c>
    </row>
    <row r="46" spans="1:14" ht="51">
      <c r="A46" s="20">
        <v>41</v>
      </c>
      <c r="B46" s="23" t="s">
        <v>62</v>
      </c>
      <c r="C46" s="21" t="s">
        <v>16</v>
      </c>
      <c r="D46" s="19">
        <v>1</v>
      </c>
      <c r="E46" s="19">
        <v>112838</v>
      </c>
      <c r="F46" s="9">
        <f t="shared" si="6"/>
        <v>112838</v>
      </c>
      <c r="G46" s="19">
        <v>112860.6</v>
      </c>
      <c r="H46" s="9">
        <f t="shared" si="0"/>
        <v>112860.6</v>
      </c>
      <c r="I46" s="19">
        <v>116223.2</v>
      </c>
      <c r="J46" s="9">
        <f t="shared" si="1"/>
        <v>116223.2</v>
      </c>
      <c r="K46" s="9">
        <f t="shared" si="2"/>
        <v>113973.93333333333</v>
      </c>
      <c r="L46" s="17">
        <f t="shared" si="3"/>
        <v>1947.9548488949431</v>
      </c>
      <c r="M46" s="10">
        <f t="shared" si="4"/>
        <v>1.709123123089791E-2</v>
      </c>
      <c r="N46" s="11">
        <f t="shared" si="5"/>
        <v>113973.93</v>
      </c>
    </row>
    <row r="47" spans="1:14" ht="56.25" customHeight="1">
      <c r="A47" s="20">
        <v>42</v>
      </c>
      <c r="B47" s="23" t="s">
        <v>63</v>
      </c>
      <c r="C47" s="21" t="s">
        <v>16</v>
      </c>
      <c r="D47" s="18">
        <v>1</v>
      </c>
      <c r="E47" s="19">
        <v>132000</v>
      </c>
      <c r="F47" s="9">
        <f t="shared" si="6"/>
        <v>132000</v>
      </c>
      <c r="G47" s="19">
        <v>132026.4</v>
      </c>
      <c r="H47" s="9">
        <f t="shared" si="0"/>
        <v>132026.4</v>
      </c>
      <c r="I47" s="19">
        <v>135960</v>
      </c>
      <c r="J47" s="9">
        <f t="shared" si="1"/>
        <v>135960</v>
      </c>
      <c r="K47" s="9">
        <f t="shared" si="2"/>
        <v>133328.80000000002</v>
      </c>
      <c r="L47" s="17">
        <f t="shared" si="3"/>
        <v>2278.7242746765146</v>
      </c>
      <c r="M47" s="10">
        <f t="shared" si="4"/>
        <v>1.709101315452111E-2</v>
      </c>
      <c r="N47" s="11">
        <f t="shared" si="5"/>
        <v>133328.79999999999</v>
      </c>
    </row>
    <row r="48" spans="1:14" ht="38.25">
      <c r="A48" s="20">
        <v>43</v>
      </c>
      <c r="B48" s="23" t="s">
        <v>64</v>
      </c>
      <c r="C48" s="21" t="s">
        <v>16</v>
      </c>
      <c r="D48" s="18">
        <v>1</v>
      </c>
      <c r="E48" s="19">
        <v>99330</v>
      </c>
      <c r="F48" s="9">
        <f t="shared" si="6"/>
        <v>99330</v>
      </c>
      <c r="G48" s="19">
        <v>99349.9</v>
      </c>
      <c r="H48" s="9">
        <f t="shared" si="0"/>
        <v>99349.9</v>
      </c>
      <c r="I48" s="19">
        <v>102309.9</v>
      </c>
      <c r="J48" s="9">
        <f t="shared" si="1"/>
        <v>102309.9</v>
      </c>
      <c r="K48" s="9">
        <f t="shared" si="2"/>
        <v>100329.93333333333</v>
      </c>
      <c r="L48" s="17">
        <f t="shared" si="3"/>
        <v>1714.7303004651569</v>
      </c>
      <c r="M48" s="10">
        <f t="shared" si="4"/>
        <v>1.7090914381136739E-2</v>
      </c>
      <c r="N48" s="11">
        <f t="shared" si="5"/>
        <v>100329.93</v>
      </c>
    </row>
    <row r="49" spans="1:14" ht="49.5" customHeight="1">
      <c r="A49" s="20">
        <v>44</v>
      </c>
      <c r="B49" s="23" t="s">
        <v>65</v>
      </c>
      <c r="C49" s="21" t="s">
        <v>15</v>
      </c>
      <c r="D49" s="18">
        <v>1</v>
      </c>
      <c r="E49" s="19">
        <v>2794</v>
      </c>
      <c r="F49" s="9">
        <f t="shared" si="6"/>
        <v>2794</v>
      </c>
      <c r="G49" s="19">
        <v>2794.6</v>
      </c>
      <c r="H49" s="9">
        <f t="shared" si="0"/>
        <v>2794.6</v>
      </c>
      <c r="I49" s="19">
        <v>2877.9</v>
      </c>
      <c r="J49" s="9">
        <f t="shared" si="1"/>
        <v>2877.9</v>
      </c>
      <c r="K49" s="9">
        <f t="shared" si="2"/>
        <v>2822.1666666666665</v>
      </c>
      <c r="L49" s="17">
        <f t="shared" si="3"/>
        <v>48.26741481924779</v>
      </c>
      <c r="M49" s="10">
        <f t="shared" si="4"/>
        <v>1.7102963970677773E-2</v>
      </c>
      <c r="N49" s="11">
        <f t="shared" si="5"/>
        <v>2822.17</v>
      </c>
    </row>
    <row r="50" spans="1:14" ht="38.25">
      <c r="A50" s="20">
        <v>45</v>
      </c>
      <c r="B50" s="23" t="s">
        <v>66</v>
      </c>
      <c r="C50" s="21" t="s">
        <v>18</v>
      </c>
      <c r="D50" s="18">
        <v>2</v>
      </c>
      <c r="E50" s="19">
        <v>13184</v>
      </c>
      <c r="F50" s="9">
        <f t="shared" si="6"/>
        <v>26368</v>
      </c>
      <c r="G50" s="19">
        <v>13186.7</v>
      </c>
      <c r="H50" s="9">
        <f t="shared" si="0"/>
        <v>26373.4</v>
      </c>
      <c r="I50" s="19">
        <v>13579.6</v>
      </c>
      <c r="J50" s="9">
        <f t="shared" si="1"/>
        <v>27159.200000000001</v>
      </c>
      <c r="K50" s="9">
        <f t="shared" si="2"/>
        <v>13316.766666666668</v>
      </c>
      <c r="L50" s="17">
        <f t="shared" si="3"/>
        <v>227.62434696959227</v>
      </c>
      <c r="M50" s="10">
        <f t="shared" si="4"/>
        <v>1.709306415493192E-2</v>
      </c>
      <c r="N50" s="11">
        <f t="shared" si="5"/>
        <v>26633.54</v>
      </c>
    </row>
    <row r="51" spans="1:14" ht="51" customHeight="1">
      <c r="A51" s="20">
        <v>46</v>
      </c>
      <c r="B51" s="23" t="s">
        <v>67</v>
      </c>
      <c r="C51" s="21" t="s">
        <v>15</v>
      </c>
      <c r="D51" s="18">
        <v>1</v>
      </c>
      <c r="E51" s="19">
        <v>1477</v>
      </c>
      <c r="F51" s="9">
        <f t="shared" si="6"/>
        <v>1477</v>
      </c>
      <c r="G51" s="19">
        <v>1477.3</v>
      </c>
      <c r="H51" s="9">
        <f t="shared" si="0"/>
        <v>1477.3</v>
      </c>
      <c r="I51" s="19">
        <v>1521.4</v>
      </c>
      <c r="J51" s="9">
        <f t="shared" si="1"/>
        <v>1521.4</v>
      </c>
      <c r="K51" s="9">
        <f t="shared" si="2"/>
        <v>1491.9000000000003</v>
      </c>
      <c r="L51" s="17">
        <f t="shared" si="3"/>
        <v>25.548189759746254</v>
      </c>
      <c r="M51" s="10">
        <f t="shared" si="4"/>
        <v>1.7124599342949427E-2</v>
      </c>
      <c r="N51" s="11">
        <f t="shared" si="5"/>
        <v>1491.9</v>
      </c>
    </row>
    <row r="52" spans="1:14" ht="25.5">
      <c r="A52" s="20">
        <v>47</v>
      </c>
      <c r="B52" s="23" t="s">
        <v>68</v>
      </c>
      <c r="C52" s="21" t="s">
        <v>17</v>
      </c>
      <c r="D52" s="18">
        <v>1</v>
      </c>
      <c r="E52" s="19">
        <v>8195</v>
      </c>
      <c r="F52" s="9">
        <f t="shared" si="6"/>
        <v>8195</v>
      </c>
      <c r="G52" s="19">
        <v>8196.7000000000007</v>
      </c>
      <c r="H52" s="9">
        <f t="shared" si="0"/>
        <v>8196.7000000000007</v>
      </c>
      <c r="I52" s="19">
        <v>8440.9</v>
      </c>
      <c r="J52" s="9">
        <f t="shared" si="1"/>
        <v>8440.9</v>
      </c>
      <c r="K52" s="9">
        <f t="shared" si="2"/>
        <v>8277.5333333333328</v>
      </c>
      <c r="L52" s="17">
        <f t="shared" si="3"/>
        <v>141.48223681202251</v>
      </c>
      <c r="M52" s="10">
        <f t="shared" si="4"/>
        <v>1.7092318582672274E-2</v>
      </c>
      <c r="N52" s="11">
        <f t="shared" si="5"/>
        <v>8277.5300000000007</v>
      </c>
    </row>
    <row r="53" spans="1:14" ht="25.5">
      <c r="A53" s="20">
        <v>48</v>
      </c>
      <c r="B53" s="23" t="s">
        <v>69</v>
      </c>
      <c r="C53" s="21" t="s">
        <v>15</v>
      </c>
      <c r="D53" s="18">
        <v>1</v>
      </c>
      <c r="E53" s="19">
        <v>2700</v>
      </c>
      <c r="F53" s="9">
        <f t="shared" si="6"/>
        <v>2700</v>
      </c>
      <c r="G53" s="19">
        <v>2700.6</v>
      </c>
      <c r="H53" s="9">
        <f t="shared" si="0"/>
        <v>2700.6</v>
      </c>
      <c r="I53" s="19">
        <v>2781</v>
      </c>
      <c r="J53" s="9">
        <f t="shared" si="1"/>
        <v>2781</v>
      </c>
      <c r="K53" s="9">
        <f t="shared" si="2"/>
        <v>2727.2000000000003</v>
      </c>
      <c r="L53" s="17">
        <f t="shared" si="3"/>
        <v>46.593132541180381</v>
      </c>
      <c r="M53" s="10">
        <f t="shared" si="4"/>
        <v>1.7084604187877814E-2</v>
      </c>
      <c r="N53" s="11">
        <f t="shared" si="5"/>
        <v>2727.2</v>
      </c>
    </row>
    <row r="54" spans="1:14">
      <c r="A54" s="20">
        <v>49</v>
      </c>
      <c r="B54" s="23" t="s">
        <v>70</v>
      </c>
      <c r="C54" s="21" t="s">
        <v>17</v>
      </c>
      <c r="D54" s="18">
        <v>2</v>
      </c>
      <c r="E54" s="19">
        <v>19019</v>
      </c>
      <c r="F54" s="9">
        <f t="shared" si="6"/>
        <v>38038</v>
      </c>
      <c r="G54" s="19">
        <v>19022.900000000001</v>
      </c>
      <c r="H54" s="9">
        <f t="shared" si="0"/>
        <v>38045.800000000003</v>
      </c>
      <c r="I54" s="19">
        <v>19589.599999999999</v>
      </c>
      <c r="J54" s="9">
        <f t="shared" si="1"/>
        <v>39179.199999999997</v>
      </c>
      <c r="K54" s="9">
        <f t="shared" si="2"/>
        <v>19210.5</v>
      </c>
      <c r="L54" s="17">
        <f t="shared" si="3"/>
        <v>328.31602154022147</v>
      </c>
      <c r="M54" s="10">
        <f t="shared" si="4"/>
        <v>1.7090446450650502E-2</v>
      </c>
      <c r="N54" s="11">
        <f t="shared" si="5"/>
        <v>38421</v>
      </c>
    </row>
    <row r="55" spans="1:14" ht="25.5">
      <c r="A55" s="20">
        <v>50</v>
      </c>
      <c r="B55" s="23" t="s">
        <v>71</v>
      </c>
      <c r="C55" s="21" t="s">
        <v>15</v>
      </c>
      <c r="D55" s="18">
        <v>1</v>
      </c>
      <c r="E55" s="19">
        <v>6427</v>
      </c>
      <c r="F55" s="9">
        <f t="shared" si="6"/>
        <v>6427</v>
      </c>
      <c r="G55" s="19">
        <v>6428.3</v>
      </c>
      <c r="H55" s="9">
        <f t="shared" si="0"/>
        <v>6428.3</v>
      </c>
      <c r="I55" s="19">
        <v>6619.9</v>
      </c>
      <c r="J55" s="9">
        <f t="shared" si="1"/>
        <v>6619.9</v>
      </c>
      <c r="K55" s="9">
        <f t="shared" si="2"/>
        <v>6491.7333333333327</v>
      </c>
      <c r="L55" s="17">
        <f t="shared" si="3"/>
        <v>110.9974924641691</v>
      </c>
      <c r="M55" s="10">
        <f t="shared" si="4"/>
        <v>1.709828281057485E-2</v>
      </c>
      <c r="N55" s="11">
        <f t="shared" si="5"/>
        <v>6491.73</v>
      </c>
    </row>
    <row r="56" spans="1:14" ht="25.5">
      <c r="A56" s="20">
        <v>51</v>
      </c>
      <c r="B56" s="23" t="s">
        <v>72</v>
      </c>
      <c r="C56" s="21" t="s">
        <v>15</v>
      </c>
      <c r="D56" s="18">
        <v>1</v>
      </c>
      <c r="E56" s="19">
        <v>3205</v>
      </c>
      <c r="F56" s="9">
        <f t="shared" si="6"/>
        <v>3205</v>
      </c>
      <c r="G56" s="19">
        <v>3205.7</v>
      </c>
      <c r="H56" s="9">
        <f t="shared" si="0"/>
        <v>3205.7</v>
      </c>
      <c r="I56" s="19">
        <v>3301.2</v>
      </c>
      <c r="J56" s="9">
        <f t="shared" si="1"/>
        <v>3301.2</v>
      </c>
      <c r="K56" s="9">
        <f t="shared" si="2"/>
        <v>3237.2999999999997</v>
      </c>
      <c r="L56" s="17">
        <f t="shared" si="3"/>
        <v>55.34013010465366</v>
      </c>
      <c r="M56" s="10">
        <f t="shared" si="4"/>
        <v>1.7094532513098466E-2</v>
      </c>
      <c r="N56" s="11">
        <f t="shared" si="5"/>
        <v>3237.3</v>
      </c>
    </row>
    <row r="57" spans="1:14">
      <c r="A57" s="8"/>
      <c r="B57" s="22" t="s">
        <v>10</v>
      </c>
      <c r="C57" s="12"/>
      <c r="D57" s="13"/>
      <c r="E57" s="14"/>
      <c r="F57" s="16">
        <f>SUM(F6:F56)</f>
        <v>3923233</v>
      </c>
      <c r="G57" s="14"/>
      <c r="H57" s="16">
        <f>SUM(H6:H56)</f>
        <v>3924036.1299999994</v>
      </c>
      <c r="I57" s="14"/>
      <c r="J57" s="16">
        <f>SUM(J6:J56)</f>
        <v>4040950.0999999992</v>
      </c>
      <c r="K57" s="14"/>
      <c r="L57" s="14"/>
      <c r="M57" s="14"/>
      <c r="N57" s="16">
        <f>SUM(N6:N56)</f>
        <v>3962739.4900000007</v>
      </c>
    </row>
    <row r="60" spans="1:14" ht="15.75">
      <c r="A60" s="6"/>
      <c r="B60" s="30" t="s">
        <v>22</v>
      </c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</row>
  </sheetData>
  <mergeCells count="16">
    <mergeCell ref="A1:N1"/>
    <mergeCell ref="B60:N60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НМЦК</vt:lpstr>
      <vt:lpstr>НМЦК!_GoBack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2022-11-16T06:41:53Z</cp:lastPrinted>
  <dcterms:created xsi:type="dcterms:W3CDTF">2018-12-14T15:08:00Z</dcterms:created>
  <dcterms:modified xsi:type="dcterms:W3CDTF">2022-12-08T11:25:54Z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