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9015" activeTab="0"/>
  </bookViews>
  <sheets>
    <sheet name="Расчет цены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<sst xmlns="http://schemas.openxmlformats.org/spreadsheetml/2006/main" count="36" uniqueCount="31">
  <si>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№</t>
  </si>
  <si>
    <t>Ед. изм</t>
  </si>
  <si>
    <t>Кол-во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</si>
  <si>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</si>
  <si>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</si>
  <si>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</si>
  <si>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Коммерческое предложение Поставщик №1</t>
  </si>
  <si>
    <t>Коммерческое предложение Поставщик №2</t>
  </si>
  <si>
    <t>Коммерческое предложение Поставщик №3</t>
  </si>
  <si>
    <t>В результате проведенного расчета НМЦ договора составила:</t>
  </si>
  <si>
    <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</si>
  <si>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Обоснование начальной (максимальной) цены договора, цены договора, заключаемого с единственным поставщиком (подрядчиком, исполнителем) 
</t>
  </si>
  <si>
    <t>Наименование предмета договора</t>
  </si>
  <si>
    <t>Коммерческие предложения, данные реестра договоров (руб./ед.изм.)</t>
  </si>
  <si>
    <t>Однородность совокупности значений выявленных цен, используемых в расчете Н(М)Ц, ЦДЕП</t>
  </si>
  <si>
    <t>Н(М)ЦД, ЦДЕП, определяемая методом сопоставимых рыночных цен (анализа рынка)*</t>
  </si>
  <si>
    <t>в том числе НДС 20%</t>
  </si>
  <si>
    <t>шт.</t>
  </si>
  <si>
    <t>Задвижка чугунная 30ч39р с обрезиненным клином до 120 (150)гр. DN200, PN 16</t>
  </si>
  <si>
    <t>Фланец стальной плоский Д200 Ру16</t>
  </si>
  <si>
    <t>Переход стальной 219х159</t>
  </si>
  <si>
    <t>Отвод стальной Д219</t>
  </si>
  <si>
    <t>Отвод стальной Д325</t>
  </si>
  <si>
    <t>Клапан обратный одностворчатый Д200 Ру16</t>
  </si>
  <si>
    <t>17 819,08</t>
  </si>
  <si>
    <t>2 419,68</t>
  </si>
  <si>
    <t>3 583,86</t>
  </si>
  <si>
    <t>11 693,4</t>
  </si>
  <si>
    <t>8 670,72</t>
  </si>
  <si>
    <t>Дата подготовки НМЦ 14.09.23</t>
  </si>
  <si>
    <t xml:space="preserve">Обоснование начальной (максимальной) цены договора для запроса котировок в электронной форме на поставку деталей трубопровода.
Обоснование НМЦ осуществлено методом сопоставимых рыночных цен (анализа рынка) на основании коммерческих предложений предполагаемых поставщиков.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</si>
</sst>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#,##0.00\ [$€-1];[Red]\-#,##0.00\ [$€-1]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/>
    </xf>
    <xf numFmtId="4" fontId="44" fillId="0" borderId="12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left" textRotation="90" wrapText="1"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3362325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333375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48675" y="401002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96325" y="38100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9">
      <selection activeCell="K11" sqref="K11"/>
    </sheetView>
  </sheetViews>
  <sheetFormatPr defaultColWidth="9.140625" defaultRowHeight="15"/>
  <cols>
    <col min="1" max="1" width="3.140625" style="1" customWidth="1"/>
    <col min="2" max="2" width="28.421875" style="1" customWidth="1"/>
    <col min="3" max="3" width="5.8515625" style="1" customWidth="1"/>
    <col min="4" max="4" width="3.8515625" style="1" customWidth="1"/>
    <col min="5" max="5" width="12.140625" style="1" customWidth="1"/>
    <col min="6" max="6" width="14.7109375" style="1" customWidth="1"/>
    <col min="7" max="7" width="13.00390625" style="19" customWidth="1"/>
    <col min="8" max="8" width="15.57421875" style="1" customWidth="1"/>
    <col min="9" max="9" width="15.421875" style="1" customWidth="1"/>
    <col min="10" max="10" width="14.28125" style="1" customWidth="1"/>
    <col min="11" max="11" width="22.7109375" style="1" customWidth="1"/>
    <col min="12" max="13" width="9.140625" style="1" customWidth="1"/>
    <col min="14" max="14" width="9.140625" style="19" customWidth="1"/>
    <col min="15" max="16384" width="9.140625" style="1" customWidth="1"/>
  </cols>
  <sheetData>
    <row r="1" spans="1:11" ht="111.75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9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9" customHeight="1">
      <c r="A3" s="28" t="s">
        <v>0</v>
      </c>
      <c r="B3" s="30" t="s">
        <v>12</v>
      </c>
      <c r="C3" s="29" t="s">
        <v>1</v>
      </c>
      <c r="D3" s="29" t="s">
        <v>2</v>
      </c>
      <c r="E3" s="25" t="s">
        <v>13</v>
      </c>
      <c r="F3" s="26"/>
      <c r="G3" s="26"/>
      <c r="H3" s="32" t="s">
        <v>14</v>
      </c>
      <c r="I3" s="33"/>
      <c r="J3" s="33"/>
      <c r="K3" s="9" t="s">
        <v>15</v>
      </c>
    </row>
    <row r="4" spans="1:11" ht="159" customHeight="1">
      <c r="A4" s="29"/>
      <c r="B4" s="29"/>
      <c r="C4" s="31"/>
      <c r="D4" s="31"/>
      <c r="E4" s="6" t="s">
        <v>6</v>
      </c>
      <c r="F4" s="6" t="s">
        <v>7</v>
      </c>
      <c r="G4" s="17" t="s">
        <v>8</v>
      </c>
      <c r="H4" s="5" t="s">
        <v>5</v>
      </c>
      <c r="I4" s="5" t="s">
        <v>3</v>
      </c>
      <c r="J4" s="7" t="s">
        <v>4</v>
      </c>
      <c r="K4" s="3" t="s">
        <v>10</v>
      </c>
    </row>
    <row r="5" spans="1:11" ht="159" customHeight="1">
      <c r="A5" s="16">
        <v>1</v>
      </c>
      <c r="B5" s="20" t="s">
        <v>18</v>
      </c>
      <c r="C5" s="21" t="s">
        <v>17</v>
      </c>
      <c r="D5" s="10">
        <v>2</v>
      </c>
      <c r="E5" s="14">
        <v>15450</v>
      </c>
      <c r="F5" s="15">
        <v>10942.2</v>
      </c>
      <c r="G5" s="18" t="s">
        <v>24</v>
      </c>
      <c r="H5" s="12">
        <f aca="true" t="shared" si="0" ref="H5:H10">AVERAGE(E5:G5)</f>
        <v>13196.1</v>
      </c>
      <c r="I5" s="13">
        <f aca="true" t="shared" si="1" ref="I5:I10">STDEV(E5:G5)</f>
        <v>3187.4959482327217</v>
      </c>
      <c r="J5" s="13">
        <f aca="true" t="shared" si="2" ref="J5:J10">I5/H5*100</f>
        <v>24.154833232793944</v>
      </c>
      <c r="K5" s="2">
        <f aca="true" t="shared" si="3" ref="K5:K10">H5*D5</f>
        <v>26392.2</v>
      </c>
    </row>
    <row r="6" spans="1:11" ht="159" customHeight="1">
      <c r="A6" s="16">
        <v>2</v>
      </c>
      <c r="B6" s="20" t="s">
        <v>19</v>
      </c>
      <c r="C6" s="21" t="s">
        <v>17</v>
      </c>
      <c r="D6" s="10">
        <v>6</v>
      </c>
      <c r="E6" s="14">
        <v>2782.5</v>
      </c>
      <c r="F6" s="15">
        <v>1670.52</v>
      </c>
      <c r="G6" s="18" t="s">
        <v>25</v>
      </c>
      <c r="H6" s="12">
        <f t="shared" si="0"/>
        <v>2226.51</v>
      </c>
      <c r="I6" s="13">
        <f t="shared" si="1"/>
        <v>786.2885985438156</v>
      </c>
      <c r="J6" s="13">
        <f t="shared" si="2"/>
        <v>35.314846937306164</v>
      </c>
      <c r="K6" s="2">
        <f t="shared" si="3"/>
        <v>13359.060000000001</v>
      </c>
    </row>
    <row r="7" spans="1:11" ht="159" customHeight="1">
      <c r="A7" s="16">
        <v>3</v>
      </c>
      <c r="B7" s="20" t="s">
        <v>20</v>
      </c>
      <c r="C7" s="21" t="s">
        <v>17</v>
      </c>
      <c r="D7" s="10">
        <v>1</v>
      </c>
      <c r="E7" s="14">
        <v>1522.5</v>
      </c>
      <c r="F7" s="15">
        <v>1141.44</v>
      </c>
      <c r="G7" s="18">
        <v>1447.38</v>
      </c>
      <c r="H7" s="12">
        <f t="shared" si="0"/>
        <v>1370.4399999999998</v>
      </c>
      <c r="I7" s="13">
        <f t="shared" si="1"/>
        <v>201.8452466618941</v>
      </c>
      <c r="J7" s="13">
        <f t="shared" si="2"/>
        <v>14.728499362386833</v>
      </c>
      <c r="K7" s="2">
        <f t="shared" si="3"/>
        <v>1370.4399999999998</v>
      </c>
    </row>
    <row r="8" spans="1:11" ht="159" customHeight="1">
      <c r="A8" s="16">
        <v>4</v>
      </c>
      <c r="B8" s="20" t="s">
        <v>21</v>
      </c>
      <c r="C8" s="21" t="s">
        <v>17</v>
      </c>
      <c r="D8" s="10">
        <v>4</v>
      </c>
      <c r="E8" s="14">
        <v>3795</v>
      </c>
      <c r="F8" s="15">
        <v>8922.72</v>
      </c>
      <c r="G8" s="18" t="s">
        <v>26</v>
      </c>
      <c r="H8" s="12">
        <f t="shared" si="0"/>
        <v>6358.86</v>
      </c>
      <c r="I8" s="13">
        <f t="shared" si="1"/>
        <v>3625.845584025884</v>
      </c>
      <c r="J8" s="13">
        <f t="shared" si="2"/>
        <v>57.02037132482685</v>
      </c>
      <c r="K8" s="2">
        <f t="shared" si="3"/>
        <v>25435.44</v>
      </c>
    </row>
    <row r="9" spans="1:11" ht="159" customHeight="1">
      <c r="A9" s="16">
        <v>5</v>
      </c>
      <c r="B9" s="20" t="s">
        <v>22</v>
      </c>
      <c r="C9" s="21" t="s">
        <v>17</v>
      </c>
      <c r="D9" s="10">
        <v>20</v>
      </c>
      <c r="E9" s="14">
        <v>12502.5</v>
      </c>
      <c r="F9" s="15">
        <v>9881.16</v>
      </c>
      <c r="G9" s="18" t="s">
        <v>27</v>
      </c>
      <c r="H9" s="12">
        <f t="shared" si="0"/>
        <v>11191.83</v>
      </c>
      <c r="I9" s="13">
        <f t="shared" si="1"/>
        <v>1853.5672897955474</v>
      </c>
      <c r="J9" s="13">
        <f t="shared" si="2"/>
        <v>16.561789178316214</v>
      </c>
      <c r="K9" s="2">
        <f t="shared" si="3"/>
        <v>223836.6</v>
      </c>
    </row>
    <row r="10" spans="1:11" ht="159" customHeight="1">
      <c r="A10" s="16">
        <v>6</v>
      </c>
      <c r="B10" s="11" t="s">
        <v>23</v>
      </c>
      <c r="C10" s="21" t="s">
        <v>17</v>
      </c>
      <c r="D10" s="10">
        <v>1</v>
      </c>
      <c r="E10" s="14">
        <v>12082.5</v>
      </c>
      <c r="F10" s="15">
        <v>25285.44</v>
      </c>
      <c r="G10" s="18" t="s">
        <v>28</v>
      </c>
      <c r="H10" s="12">
        <f t="shared" si="0"/>
        <v>18683.97</v>
      </c>
      <c r="I10" s="13">
        <f t="shared" si="1"/>
        <v>9335.888405599102</v>
      </c>
      <c r="J10" s="13">
        <f t="shared" si="2"/>
        <v>49.96736991977134</v>
      </c>
      <c r="K10" s="2">
        <f t="shared" si="3"/>
        <v>18683.97</v>
      </c>
    </row>
    <row r="11" spans="1:11" ht="15.75">
      <c r="A11" s="16"/>
      <c r="B11" s="24" t="s">
        <v>9</v>
      </c>
      <c r="C11" s="24"/>
      <c r="D11" s="24"/>
      <c r="E11" s="24"/>
      <c r="F11" s="24"/>
      <c r="G11" s="24"/>
      <c r="H11" s="24"/>
      <c r="I11" s="24"/>
      <c r="J11" s="24"/>
      <c r="K11" s="4">
        <f>K10+K9+K8+K7+K6+K5</f>
        <v>309077.71</v>
      </c>
    </row>
    <row r="12" spans="1:11" ht="12.75">
      <c r="A12" s="8"/>
      <c r="K12" s="8" t="s">
        <v>16</v>
      </c>
    </row>
    <row r="16" ht="12.75">
      <c r="B16" s="8" t="s">
        <v>29</v>
      </c>
    </row>
  </sheetData>
  <sheetProtection/>
  <mergeCells count="9">
    <mergeCell ref="A1:K1"/>
    <mergeCell ref="B11:J11"/>
    <mergeCell ref="E3:G3"/>
    <mergeCell ref="A2:K2"/>
    <mergeCell ref="A3:A4"/>
    <mergeCell ref="B3:B4"/>
    <mergeCell ref="C3:C4"/>
    <mergeCell ref="D3:D4"/>
    <mergeCell ref="H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RePack by Diakov</cp:lastModifiedBy>
  <cp:lastPrinted>2022-01-20T08:57:49Z</cp:lastPrinted>
  <dcterms:created xsi:type="dcterms:W3CDTF">2014-01-15T18:15:09Z</dcterms:created>
  <dcterms:modified xsi:type="dcterms:W3CDTF">2023-09-14T08:59:14Z</dcterms:modified>
  <cp:category/>
  <cp:version/>
  <cp:contentType/>
  <cp:contentStatus/>
</cp:coreProperties>
</file>