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_2\Desktop\МАОУ ЛИЦЕЙ 15\ЕАСУЗ 2021\ПИТАНИЕ 2021 СЕНТ ДЕКАБРЬ\ОБОСНОВАНИЕ ЦЕНЫ\"/>
    </mc:Choice>
  </mc:AlternateContent>
  <bookViews>
    <workbookView xWindow="0" yWindow="0" windowWidth="20490" windowHeight="7665"/>
  </bookViews>
  <sheets>
    <sheet name="НМЦ80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5" l="1"/>
  <c r="J13" i="5" l="1"/>
  <c r="M13" i="5" s="1"/>
  <c r="K12" i="5"/>
  <c r="L12" i="5" s="1"/>
  <c r="K13" i="5" l="1"/>
  <c r="L13" i="5" s="1"/>
  <c r="M12" i="5"/>
  <c r="J14" i="5"/>
  <c r="M14" i="5" s="1"/>
  <c r="M15" i="5" l="1"/>
  <c r="K14" i="5"/>
  <c r="L14" i="5" s="1"/>
</calcChain>
</file>

<file path=xl/sharedStrings.xml><?xml version="1.0" encoding="utf-8"?>
<sst xmlns="http://schemas.openxmlformats.org/spreadsheetml/2006/main" count="30" uniqueCount="30">
  <si>
    <t>Наименование</t>
  </si>
  <si>
    <t>№ п/п</t>
  </si>
  <si>
    <t>Средняя цена за единицу, рублей</t>
  </si>
  <si>
    <t>Среднее квадратичное отклонение цены за единицу</t>
  </si>
  <si>
    <t>ИТОГО НМЦ договора (контракта):</t>
  </si>
  <si>
    <r>
      <t xml:space="preserve">Коэффициент вариации цены за единицу </t>
    </r>
    <r>
      <rPr>
        <sz val="6"/>
        <color rgb="FF000000"/>
        <rFont val="Arial Narrow"/>
        <family val="2"/>
        <charset val="204"/>
      </rPr>
      <t>(%)</t>
    </r>
  </si>
  <si>
    <t>Предмет договора:</t>
  </si>
  <si>
    <t>Основные характеристики объекта закупки</t>
  </si>
  <si>
    <t>В соответствии с условиями, указанными в Описании объекта закупки (в Техническом задании и Проекте договора).</t>
  </si>
  <si>
    <t>Ед.изм. Товара</t>
  </si>
  <si>
    <t>Объем товара</t>
  </si>
  <si>
    <t>Цены товара, рублей</t>
  </si>
  <si>
    <t xml:space="preserve">Коэффициент вариации цены не превышает 33%, следовательно, используемые для расчета цены являются однородными – проведение дополнительных исследований ценовой информации не требуется.
Расчет НМЦК по формуле, где: 
v - количество (объем) закупаемого товара (работы, услуги);
n - количество значений, используемых в расчете; i - номер источника ценовой информации;  ц i - цена единицы
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
Коэффициент вариации цены не превышает 33%, следовательно, используемые для расчета цены являются однородными – проведение дополнительных исследований ценовой информации не требуется.
Расчет НМЦК по формуле, где: 
v - количество (объем) закупаемого товара (работы, услуги);
n - количество значений, используемых в расчете; i - номер источника ценовой информации;  ц i - цена единицы
Во избежание сговора участников размещения заказа и нарушения ст. 11 №135-ФЗ «О защите конкуренции», Заказчик не указывает сведения о потенциальных Исполнителях, сделавших коммерческие предложения. Данные сведения хранятся у заказчика. 
</t>
  </si>
  <si>
    <t>В целях определения начальной максимальной цены договора (контракта) были направлены запросы о предоставлении ценовой информации не менее 5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 (в частности, опубликована в печати, размещена на сайтах в сети Интернет). Коммерческие предложения прилагаются</t>
  </si>
  <si>
    <t>Используемый метод определения НМЦД с обоснованием:</t>
  </si>
  <si>
    <t>Расчет НМЦД</t>
  </si>
  <si>
    <t>Расчет НМЦД (ЦКЕП), рублей</t>
  </si>
  <si>
    <t xml:space="preserve"> Приложение к Типовому положению о закупке товаров, работ, услуг "ПРИНЦИПЫ формирования начальных (максимальных) цен договоров, цен договоров, заключаемых с единственным поставщиком (подрядчиком, исполнителем) Раздел III. Определение НМЦД методом сопоставимых рыночных цен (анализа рынка), п.10.1
В целях определения начальной максимальной цены договора (контракта) были направлены запросы о предоставлении ценовой информации не менее 5 поставщикам (подрядчикам, исполнителям), обладающим опытом поставок соответствующих товаров, работ, услуг, информация о которых имеется в свободном доступе (в частности, опубликована в печати, размещена на сайтах в сети Интернет). Коммерческие предложения прилагаются</t>
  </si>
  <si>
    <t>Приложение № 4 к Документации открытого аукциона в электронной форме ОБОСНОВАНИЕ НАЧАЛЬНОЙ (МАКСИМАЛЬНОЙ) ЦЕНЫ ДОГОВОРА</t>
  </si>
  <si>
    <t>шт.</t>
  </si>
  <si>
    <t>Oкaзaниe услуг пo oргaнизaции гaрaнтирoвaннoгo гoрячeгo питaния oбучaющихся МAOУ «Лицeй № 15» гoрoдскoгo oкругa Мытищи Мoскoвскoй oблaсти с 01 сентября 2021г. по 31 дeкaбря 2021г</t>
  </si>
  <si>
    <t>Oкaзaниe услуг пo oргaнизaции гaрaнтирoвaннoгo гoрячeгo питaния oбучaющихся МAOУ «Лицeй № 15» гoрoдскoгo oкругa Мытищи Мoскoвскoй oблaсти с 01 сентября2021г.(завтраки или полдники для обуч. 1-4 кл.)</t>
  </si>
  <si>
    <t>Окaзaниe услуг пo oргaнизaции гaрaнтирoвaннoгo гoрячeгo питaния oбучaющихся МAOУ «Лицeй № 15» гoрoдскoгo oкругa Мытищи Мoскoвскoй oблaсти с 01 сентября2021г.(завтраки или полдники для обуч. 5-11 кл.)</t>
  </si>
  <si>
    <t>Окaзaниe услуг пo oргaнизaции гaрaнтирoвaннoгo гoрячeгo питaния oбучaющихся МAOУ «Лицeй № 15» гoрoдскoгo oкругa Мытищи Мoскoвскoй oблaсти с 01 сентября2021г.(обеды для обуч. 1-11 кл.)</t>
  </si>
  <si>
    <t>КП № 4  ООО Комбинат питания</t>
  </si>
  <si>
    <t>КП № 5 ИП Каширина Т.Н.</t>
  </si>
  <si>
    <t>КП № 1 ООО ТПК "Мяско"</t>
  </si>
  <si>
    <t>КП № 2 ООО "Комбинат детского питания"</t>
  </si>
  <si>
    <t>КП № 3ООО "Посадский комбинат детского питания"</t>
  </si>
  <si>
    <r>
      <t xml:space="preserve">Расчет НМЦД выполнен в соответствии Приложением к Типовому положению о закупке товаров, работ, услуг "ПРИНЦИПЫ формирования начальных (максимальных) цен договоров, цен договоров, заключаемых с единственным поставщиком (подрядчиком, исполнителем) Раздел III. Определение НМЦД методом сопоставимых рыночных цен (анализа рынка).  </t>
    </r>
    <r>
      <rPr>
        <b/>
        <sz val="10"/>
        <color theme="1"/>
        <rFont val="Arial Narrow"/>
        <family val="2"/>
        <charset val="204"/>
      </rPr>
      <t>Расчеты составляют</t>
    </r>
    <r>
      <rPr>
        <b/>
        <sz val="10"/>
        <rFont val="Arial Narrow"/>
        <family val="2"/>
        <charset val="204"/>
      </rPr>
      <t xml:space="preserve"> 6 274 615,00 руб. (Шесть миллионов двести семьдесят четыре тысячи шестьсот пятнадцать) рублей 00 копеек, </t>
    </r>
    <r>
      <rPr>
        <sz val="10"/>
        <rFont val="Arial Narrow"/>
        <family val="2"/>
        <charset val="204"/>
      </rPr>
      <t>в том числе НДС 20%</t>
    </r>
    <r>
      <rPr>
        <b/>
        <sz val="10"/>
        <color rgb="FFFF0000"/>
        <rFont val="Arial Narrow"/>
        <family val="2"/>
        <charset val="204"/>
      </rPr>
      <t xml:space="preserve">. </t>
    </r>
    <r>
      <rPr>
        <sz val="10"/>
        <color theme="1"/>
        <rFont val="Arial Narrow"/>
        <family val="2"/>
        <charset val="204"/>
      </rPr>
      <t>Начальная (максимальная) цена гражданско-правового договора включает в себя расходы на перевозку, страхование, уплату таможенных пошлин, налогов, сборов и других обязательных платежей, а также стоимость используемых материалов, их доставку, доставку оборудования и рабочих, погрузо-разгрузочные работы, автотранспортные расходы, расходы на сопутствующие услуги. Участники закупки указывают расценки и цены в рублях, включая: НДС, наценки Исполнителя при выполнении договора и сопутствующих работ, услуг в соответствии с проектом договоров. Все налоги, пошлины и прочие сборы и др. расходы, которые Исполнитель договора должен оплачивать в соответствии с условиями договора или на иных основаниях, должны быть включены в расценки и общую цену договора.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</si>
</sst>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6"/>
      <color rgb="FF000000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Arial Narrow"/>
      <family val="2"/>
    </font>
    <font>
      <sz val="10"/>
      <color rgb="FF111111"/>
      <name val="Times New Roman"/>
      <family val="1"/>
      <charset val="204"/>
    </font>
    <font>
      <sz val="10"/>
      <name val="Arial"/>
    </font>
    <font>
      <u/>
      <sz val="10"/>
      <color indexed="12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Arial Narrow"/>
      <family val="2"/>
      <charset val="204"/>
    </font>
    <font>
      <b/>
      <sz val="10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wrapText="1" shrinkToFit="1"/>
    </xf>
    <xf numFmtId="0" fontId="0" fillId="0" borderId="0" xfId="0" applyFill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Гиперссылка 2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16</xdr:row>
      <xdr:rowOff>0</xdr:rowOff>
    </xdr:from>
    <xdr:to>
      <xdr:col>7</xdr:col>
      <xdr:colOff>974</xdr:colOff>
      <xdr:row>16</xdr:row>
      <xdr:rowOff>342900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0" y="8229600"/>
          <a:ext cx="2450804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Normal="100" zoomScaleSheetLayoutView="100" workbookViewId="0">
      <selection activeCell="B5" sqref="B5:M5"/>
    </sheetView>
  </sheetViews>
  <sheetFormatPr defaultRowHeight="15" x14ac:dyDescent="0.25"/>
  <cols>
    <col min="1" max="1" width="9.28515625" customWidth="1"/>
    <col min="2" max="2" width="22.7109375" customWidth="1"/>
    <col min="3" max="4" width="9.28515625" bestFit="1" customWidth="1"/>
    <col min="5" max="5" width="10.42578125" bestFit="1" customWidth="1"/>
    <col min="6" max="6" width="11.42578125" bestFit="1" customWidth="1"/>
    <col min="7" max="7" width="10.42578125" bestFit="1" customWidth="1"/>
    <col min="8" max="8" width="11.28515625" customWidth="1"/>
    <col min="9" max="9" width="11.7109375" customWidth="1"/>
    <col min="10" max="11" width="11.28515625" bestFit="1" customWidth="1"/>
    <col min="12" max="12" width="11.140625" bestFit="1" customWidth="1"/>
    <col min="13" max="13" width="17.42578125" customWidth="1"/>
  </cols>
  <sheetData>
    <row r="1" spans="1:13" ht="39" customHeight="1" thickBot="1" x14ac:dyDescent="0.3">
      <c r="A1" s="41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32.25" customHeight="1" thickBot="1" x14ac:dyDescent="0.3">
      <c r="A2" s="16" t="s">
        <v>6</v>
      </c>
      <c r="B2" s="44" t="s">
        <v>20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</row>
    <row r="3" spans="1:13" ht="49.5" customHeight="1" thickBot="1" x14ac:dyDescent="0.3">
      <c r="A3" s="16" t="s">
        <v>7</v>
      </c>
      <c r="B3" s="47" t="s">
        <v>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ht="94.5" customHeight="1" thickBot="1" x14ac:dyDescent="0.3">
      <c r="A4" s="16" t="s">
        <v>14</v>
      </c>
      <c r="B4" s="44" t="s">
        <v>17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</row>
    <row r="5" spans="1:13" ht="114.75" customHeight="1" thickBot="1" x14ac:dyDescent="0.3">
      <c r="A5" s="16" t="s">
        <v>15</v>
      </c>
      <c r="B5" s="44" t="s">
        <v>29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</row>
    <row r="6" spans="1:13" ht="37.5" customHeight="1" thickBot="1" x14ac:dyDescent="0.3">
      <c r="A6" s="32" t="s">
        <v>13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</row>
    <row r="7" spans="1:13" ht="20.25" customHeight="1" thickBot="1" x14ac:dyDescent="0.3">
      <c r="A7" s="35" t="s">
        <v>1</v>
      </c>
      <c r="B7" s="38" t="s">
        <v>0</v>
      </c>
      <c r="C7" s="24" t="s">
        <v>9</v>
      </c>
      <c r="D7" s="24" t="s">
        <v>10</v>
      </c>
      <c r="E7" s="32" t="s">
        <v>11</v>
      </c>
      <c r="F7" s="33"/>
      <c r="G7" s="33"/>
      <c r="H7" s="33"/>
      <c r="I7" s="34"/>
      <c r="J7" s="24" t="s">
        <v>2</v>
      </c>
      <c r="K7" s="24" t="s">
        <v>3</v>
      </c>
      <c r="L7" s="24" t="s">
        <v>5</v>
      </c>
      <c r="M7" s="24" t="s">
        <v>16</v>
      </c>
    </row>
    <row r="8" spans="1:13" x14ac:dyDescent="0.25">
      <c r="A8" s="36"/>
      <c r="B8" s="39"/>
      <c r="C8" s="25"/>
      <c r="D8" s="25"/>
      <c r="E8" s="30" t="s">
        <v>26</v>
      </c>
      <c r="F8" s="30" t="s">
        <v>27</v>
      </c>
      <c r="G8" s="30" t="s">
        <v>28</v>
      </c>
      <c r="H8" s="30" t="s">
        <v>24</v>
      </c>
      <c r="I8" s="30" t="s">
        <v>25</v>
      </c>
      <c r="J8" s="25"/>
      <c r="K8" s="25"/>
      <c r="L8" s="25"/>
      <c r="M8" s="25"/>
    </row>
    <row r="9" spans="1:13" x14ac:dyDescent="0.25">
      <c r="A9" s="36"/>
      <c r="B9" s="39"/>
      <c r="C9" s="25"/>
      <c r="D9" s="25"/>
      <c r="E9" s="30"/>
      <c r="F9" s="30"/>
      <c r="G9" s="30"/>
      <c r="H9" s="30"/>
      <c r="I9" s="30"/>
      <c r="J9" s="25"/>
      <c r="K9" s="25"/>
      <c r="L9" s="25"/>
      <c r="M9" s="25"/>
    </row>
    <row r="10" spans="1:13" ht="41.25" customHeight="1" thickBot="1" x14ac:dyDescent="0.3">
      <c r="A10" s="37"/>
      <c r="B10" s="40"/>
      <c r="C10" s="26"/>
      <c r="D10" s="26"/>
      <c r="E10" s="31"/>
      <c r="F10" s="31"/>
      <c r="G10" s="31"/>
      <c r="H10" s="31"/>
      <c r="I10" s="31"/>
      <c r="J10" s="26"/>
      <c r="K10" s="26"/>
      <c r="L10" s="26"/>
      <c r="M10" s="26"/>
    </row>
    <row r="11" spans="1:13" x14ac:dyDescent="0.25">
      <c r="A11" s="1">
        <v>1</v>
      </c>
      <c r="B11" s="9">
        <v>2</v>
      </c>
      <c r="C11" s="2">
        <v>3</v>
      </c>
      <c r="D11" s="3">
        <v>4</v>
      </c>
      <c r="E11" s="2">
        <v>5</v>
      </c>
      <c r="F11" s="3">
        <v>6</v>
      </c>
      <c r="G11" s="2">
        <v>7</v>
      </c>
      <c r="H11" s="2">
        <v>8</v>
      </c>
      <c r="I11" s="2">
        <v>9</v>
      </c>
      <c r="J11" s="3">
        <v>10</v>
      </c>
      <c r="K11" s="3">
        <v>11</v>
      </c>
      <c r="L11" s="3">
        <v>12</v>
      </c>
      <c r="M11" s="2">
        <v>13</v>
      </c>
    </row>
    <row r="12" spans="1:13" ht="114.75" x14ac:dyDescent="0.25">
      <c r="A12" s="10"/>
      <c r="B12" s="19" t="s">
        <v>21</v>
      </c>
      <c r="C12" s="10"/>
      <c r="D12" s="15">
        <v>54400</v>
      </c>
      <c r="E12" s="13">
        <v>66.3</v>
      </c>
      <c r="F12" s="12">
        <v>67.5</v>
      </c>
      <c r="G12" s="13">
        <v>67.2</v>
      </c>
      <c r="H12" s="17">
        <v>68.900000000000006</v>
      </c>
      <c r="I12" s="17">
        <v>65.099999999999994</v>
      </c>
      <c r="J12" s="5">
        <f>(E12+F12+G12+H12+I12)/5</f>
        <v>67</v>
      </c>
      <c r="K12" s="5">
        <f t="shared" ref="K12:K13" si="0">SQRT((1/3)*(POWER(E12-J12,2)+POWER(F12-J12,2)+POWER(G12-J12,2)+POWER(H12-J12,2)+POWER(I12-J12,2)))</f>
        <v>1.632993161855457</v>
      </c>
      <c r="L12" s="5">
        <f t="shared" ref="L12:L13" si="1">K12/J12</f>
        <v>2.4373032266499357E-2</v>
      </c>
      <c r="M12" s="6">
        <f t="shared" ref="M12:M13" si="2">D12*J12</f>
        <v>3644800</v>
      </c>
    </row>
    <row r="13" spans="1:13" ht="114.75" x14ac:dyDescent="0.25">
      <c r="A13" s="10"/>
      <c r="B13" s="19" t="s">
        <v>22</v>
      </c>
      <c r="C13" s="10"/>
      <c r="D13" s="11">
        <v>10285</v>
      </c>
      <c r="E13" s="13">
        <v>51.9</v>
      </c>
      <c r="F13" s="12">
        <v>50.4</v>
      </c>
      <c r="G13" s="13">
        <v>50.7</v>
      </c>
      <c r="H13" s="17">
        <v>50</v>
      </c>
      <c r="I13" s="17">
        <v>52</v>
      </c>
      <c r="J13" s="5">
        <f t="shared" ref="J13" si="3">(E13+F13+G13+H13+I13)/5</f>
        <v>51</v>
      </c>
      <c r="K13" s="5">
        <f t="shared" si="0"/>
        <v>1.0424330514074587</v>
      </c>
      <c r="L13" s="5">
        <f t="shared" si="1"/>
        <v>2.0439863753087425E-2</v>
      </c>
      <c r="M13" s="6">
        <f t="shared" si="2"/>
        <v>524535</v>
      </c>
    </row>
    <row r="14" spans="1:13" ht="147" customHeight="1" x14ac:dyDescent="0.25">
      <c r="A14" s="4">
        <v>1</v>
      </c>
      <c r="B14" s="20" t="s">
        <v>23</v>
      </c>
      <c r="C14" s="4" t="s">
        <v>19</v>
      </c>
      <c r="D14" s="14">
        <v>21930</v>
      </c>
      <c r="E14" s="7">
        <v>93.5</v>
      </c>
      <c r="F14" s="7">
        <v>98.3</v>
      </c>
      <c r="G14" s="7">
        <v>96.2</v>
      </c>
      <c r="H14" s="18">
        <v>95</v>
      </c>
      <c r="I14" s="18">
        <v>97</v>
      </c>
      <c r="J14" s="5">
        <f>(E14+F14+G14+H14+I14)/5</f>
        <v>96</v>
      </c>
      <c r="K14" s="5">
        <f>SQRT((1/3)*(POWER(E14-J14,2)+POWER(F14-J14,2)+POWER(G14-J14,2)+POWER(H14-J14,2)+POWER(I14-J14,2)))</f>
        <v>2.1275964529643918</v>
      </c>
      <c r="L14" s="5">
        <f>K14/J14</f>
        <v>2.2162463051712416E-2</v>
      </c>
      <c r="M14" s="6">
        <f>D14*J14</f>
        <v>2105280</v>
      </c>
    </row>
    <row r="15" spans="1:13" x14ac:dyDescent="0.25">
      <c r="A15" s="27" t="s">
        <v>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9"/>
      <c r="M15" s="8">
        <f>SUM(M12:M14)</f>
        <v>6274615</v>
      </c>
    </row>
    <row r="16" spans="1:13" ht="11.45" customHeight="1" x14ac:dyDescent="0.25"/>
    <row r="17" spans="1:13" ht="250.9" customHeight="1" x14ac:dyDescent="0.25">
      <c r="A17" s="22" t="s">
        <v>12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</sheetData>
  <mergeCells count="23">
    <mergeCell ref="A1:M1"/>
    <mergeCell ref="B2:M2"/>
    <mergeCell ref="B3:M3"/>
    <mergeCell ref="B4:M4"/>
    <mergeCell ref="B5:M5"/>
    <mergeCell ref="A6:M6"/>
    <mergeCell ref="A7:A10"/>
    <mergeCell ref="B7:B10"/>
    <mergeCell ref="D7:D10"/>
    <mergeCell ref="K7:K10"/>
    <mergeCell ref="L7:L10"/>
    <mergeCell ref="A18:M18"/>
    <mergeCell ref="A17:M17"/>
    <mergeCell ref="J7:J10"/>
    <mergeCell ref="A15:L15"/>
    <mergeCell ref="C7:C10"/>
    <mergeCell ref="E8:E10"/>
    <mergeCell ref="F8:F10"/>
    <mergeCell ref="G8:G10"/>
    <mergeCell ref="M7:M10"/>
    <mergeCell ref="E7:I7"/>
    <mergeCell ref="H8:H10"/>
    <mergeCell ref="I8:I10"/>
  </mergeCells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НМЦ802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2017-11-29T13:03:53Z</cp:lastPrinted>
  <dcterms:created xsi:type="dcterms:W3CDTF">2016-09-16T11:46:00Z</dcterms:created>
  <dcterms:modified xsi:type="dcterms:W3CDTF">2021-07-23T11:09:26Z</dcterms:modified>
</cp:coreProperties>
</file>