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59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'Лист1'!$A$1:$R$25</definedName>
  </definedNames>
  <calcPr fullCalcOnLoad="1"/>
</workbook>
</file>

<file path=xl/sharedStrings.xml><?xml version="1.0" encoding="utf-8"?>
<sst xmlns="http://schemas.openxmlformats.org/spreadsheetml/2006/main" count="46" uniqueCount="44">
  <si>
    <t>№ п/п</t>
  </si>
  <si>
    <t>Наименование товара, работ, услуг</t>
  </si>
  <si>
    <t>Объем</t>
  </si>
  <si>
    <t>Ед.изм.</t>
  </si>
  <si>
    <t>Кол-во</t>
  </si>
  <si>
    <t>Цена за ед.изм.</t>
  </si>
  <si>
    <t>Совокупность значений</t>
  </si>
  <si>
    <t>Кол-во знач.</t>
  </si>
  <si>
    <t>Сред.квадр.откл. σ=</t>
  </si>
  <si>
    <t>Коэфф вариации V=</t>
  </si>
  <si>
    <t>Средн. арифм.</t>
  </si>
  <si>
    <t>Цена за 1 (без округления), руб.</t>
  </si>
  <si>
    <t>Расчет начальной (максимальной) цены контракта (цены лота) осуществляется заказчиками в соответствии с приказом министерства экономического развития Российской Федерации №567 от 02.10.2013 "Об утверждении методических рекомендаций по применению методов определения начальной (максимальной) цены контракта, цены контракта, заключаемого с единственным поставщиком (подрядчиком, исполнителем)".</t>
  </si>
  <si>
    <t>где:</t>
  </si>
  <si>
    <t>НМЦК рын</t>
  </si>
  <si>
    <t xml:space="preserve"> - НМЦК, определяемая методом сопоставимых рыночных цен (анализа рынка);</t>
  </si>
  <si>
    <t>v</t>
  </si>
  <si>
    <t>- количество (объем) закупаемого товара (работы, услуги);</t>
  </si>
  <si>
    <t>n</t>
  </si>
  <si>
    <t>- количество значений, используемых в расчете;</t>
  </si>
  <si>
    <t>i</t>
  </si>
  <si>
    <t>i - номер источника ценовой информации;</t>
  </si>
  <si>
    <t>ц i</t>
  </si>
  <si>
    <t>- цена единицы товара, работы, услуги, представленная в источнике с номером i, скорректированная с учетом коэффициентов (индексов), применяемых для пересчета цен товаров, работ, услуг с учетом различий в характеристиках товаров, коммерческих и (или) финансовых условий поставок товаров, выполнения работ, оказания услуг</t>
  </si>
  <si>
    <t>Расчет начальной (максимальной) цены по позиции производится по формуле:</t>
  </si>
  <si>
    <t>руб.</t>
  </si>
  <si>
    <t>Среднее квадратичное отклонение</t>
  </si>
  <si>
    <r>
      <t xml:space="preserve">коэффициент вариации цен V (%)           </t>
    </r>
    <r>
      <rPr>
        <i/>
        <sz val="10"/>
        <color indexed="8"/>
        <rFont val="Times New Roman"/>
        <family val="1"/>
      </rPr>
      <t xml:space="preserve">         (не должен превышать 33%)</t>
    </r>
  </si>
  <si>
    <t>НМЦКрын</t>
  </si>
  <si>
    <t>Начальная (максимальная) цена Контракта сформирована методом сопоставимых рыночных цен (анализа рынка).</t>
  </si>
  <si>
    <t>Источник №1</t>
  </si>
  <si>
    <t>Источник №2</t>
  </si>
  <si>
    <t>Источник №3</t>
  </si>
  <si>
    <t>Наименование закупки</t>
  </si>
  <si>
    <t>В соответствии с приказом Минэкономразвития России от 2 октября 2013 г. N 567 начальная (максимальная) цена договора определена и обоснована посредством применения метода сопоставимых рыночных цен (анализа рынка) путем анализа коммерческих предложений  идентичных  товаров, и рассчитана в целях выявления предложений, соответствующих установленным требованиям к товарам  по определенным параметрам.</t>
  </si>
  <si>
    <t xml:space="preserve"> РАСЧЕТ ОБОСНОВАНИЕ НАЧАЛЬНОЙ (максимальной) ЦЕНЫ ДОГОВОРА</t>
  </si>
  <si>
    <t xml:space="preserve">Используемый метод определения начальной (максимальной) цены договора </t>
  </si>
  <si>
    <t>Метод сопоставимых рыночных цен (анализ рынка)</t>
  </si>
  <si>
    <t>Таблица цен расчета начальной (максимальной) цены муниципального договора</t>
  </si>
  <si>
    <t>штука</t>
  </si>
  <si>
    <t>Демонтаж рекламных конструкций</t>
  </si>
  <si>
    <t>ИТОГО</t>
  </si>
  <si>
    <t>Оказание услуг по демонтажу незаконноустановленных рекламных конструкций на территории городского округа Чехов</t>
  </si>
  <si>
    <t>Исходя из вышеизложенного, считаем целесообразным определить (максимальную) цену муниципального договора на оказание услуг по демонтажу незаконноустановленных рекламных конструкций на территории городского округа Чехов – 384 000,00 (Триста восемьдесят четыре тысячи)  рублей 00 копеек.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</si>
</sst>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#,##0.00;[Red]#,##0.00"/>
    <numFmt numFmtId="174" formatCode="#,##0.00000;[Red]#,##0.00000"/>
    <numFmt numFmtId="175" formatCode="#,##0;[Red]#,##0"/>
    <numFmt numFmtId="176" formatCode="#,##0.0000000;[Red]#,##0.0000000"/>
    <numFmt numFmtId="177" formatCode="0.000000"/>
    <numFmt numFmtId="178" formatCode="#,##0.00&quot;р.&quot;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color rgb="FF0000FF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48" fillId="32" borderId="0" xfId="0" applyFont="1" applyFill="1" applyBorder="1" applyAlignment="1">
      <alignment horizontal="center" vertical="center" wrapText="1"/>
    </xf>
    <xf numFmtId="0" fontId="48" fillId="32" borderId="0" xfId="0" applyFont="1" applyFill="1" applyAlignment="1">
      <alignment horizontal="center" vertical="center" wrapText="1"/>
    </xf>
    <xf numFmtId="0" fontId="48" fillId="32" borderId="10" xfId="0" applyFont="1" applyFill="1" applyBorder="1" applyAlignment="1">
      <alignment horizontal="center" vertical="center" wrapText="1"/>
    </xf>
    <xf numFmtId="174" fontId="48" fillId="32" borderId="10" xfId="0" applyNumberFormat="1" applyFont="1" applyFill="1" applyBorder="1" applyAlignment="1">
      <alignment horizontal="center" vertical="center" wrapText="1"/>
    </xf>
    <xf numFmtId="176" fontId="48" fillId="32" borderId="10" xfId="0" applyNumberFormat="1" applyFont="1" applyFill="1" applyBorder="1" applyAlignment="1">
      <alignment horizontal="center" vertical="center" wrapText="1"/>
    </xf>
    <xf numFmtId="172" fontId="48" fillId="32" borderId="0" xfId="0" applyNumberFormat="1" applyFont="1" applyFill="1" applyAlignment="1">
      <alignment horizontal="center" vertical="center" wrapText="1"/>
    </xf>
    <xf numFmtId="172" fontId="49" fillId="32" borderId="10" xfId="0" applyNumberFormat="1" applyFont="1" applyFill="1" applyBorder="1" applyAlignment="1">
      <alignment horizontal="center" vertical="center" wrapText="1"/>
    </xf>
    <xf numFmtId="0" fontId="49" fillId="32" borderId="0" xfId="0" applyFont="1" applyFill="1" applyAlignment="1">
      <alignment horizontal="center" vertical="center" wrapText="1"/>
    </xf>
    <xf numFmtId="0" fontId="48" fillId="32" borderId="0" xfId="0" applyFont="1" applyFill="1" applyAlignment="1">
      <alignment horizontal="center" vertical="center" wrapText="1"/>
    </xf>
    <xf numFmtId="0" fontId="48" fillId="32" borderId="0" xfId="0" applyFont="1" applyFill="1" applyAlignment="1">
      <alignment horizontal="center" vertical="center" wrapText="1"/>
    </xf>
    <xf numFmtId="172" fontId="48" fillId="0" borderId="10" xfId="0" applyNumberFormat="1" applyFont="1" applyFill="1" applyBorder="1" applyAlignment="1">
      <alignment horizontal="center" vertical="center" wrapText="1"/>
    </xf>
    <xf numFmtId="2" fontId="48" fillId="32" borderId="0" xfId="0" applyNumberFormat="1" applyFont="1" applyFill="1" applyAlignment="1">
      <alignment horizontal="center" vertical="center" wrapText="1"/>
    </xf>
    <xf numFmtId="2" fontId="48" fillId="32" borderId="10" xfId="0" applyNumberFormat="1" applyFont="1" applyFill="1" applyBorder="1" applyAlignment="1">
      <alignment horizontal="center" vertical="center" wrapText="1"/>
    </xf>
    <xf numFmtId="172" fontId="49" fillId="32" borderId="0" xfId="0" applyNumberFormat="1" applyFont="1" applyFill="1" applyAlignment="1">
      <alignment horizontal="center" vertical="center" wrapText="1"/>
    </xf>
    <xf numFmtId="0" fontId="49" fillId="32" borderId="10" xfId="0" applyFont="1" applyFill="1" applyBorder="1" applyAlignment="1">
      <alignment horizontal="center" vertical="center" wrapText="1"/>
    </xf>
    <xf numFmtId="177" fontId="48" fillId="32" borderId="0" xfId="0" applyNumberFormat="1" applyFont="1" applyFill="1" applyAlignment="1">
      <alignment horizontal="center" vertical="center" wrapText="1"/>
    </xf>
    <xf numFmtId="172" fontId="48" fillId="0" borderId="0" xfId="0" applyNumberFormat="1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8" fillId="32" borderId="0" xfId="0" applyFont="1" applyFill="1" applyAlignment="1">
      <alignment horizontal="center" vertical="center" wrapText="1"/>
    </xf>
    <xf numFmtId="0" fontId="0" fillId="0" borderId="0" xfId="0" applyAlignment="1">
      <alignment/>
    </xf>
    <xf numFmtId="172" fontId="48" fillId="0" borderId="0" xfId="0" applyNumberFormat="1" applyFont="1" applyFill="1" applyAlignment="1">
      <alignment horizontal="center" vertical="center" wrapText="1"/>
    </xf>
    <xf numFmtId="4" fontId="48" fillId="32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2" fontId="2" fillId="32" borderId="10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textRotation="90" wrapText="1"/>
    </xf>
    <xf numFmtId="0" fontId="0" fillId="0" borderId="0" xfId="0" applyFont="1" applyFill="1" applyBorder="1" applyAlignment="1">
      <alignment/>
    </xf>
    <xf numFmtId="0" fontId="50" fillId="0" borderId="10" xfId="0" applyFont="1" applyBorder="1" applyAlignment="1">
      <alignment vertical="center" wrapText="1"/>
    </xf>
    <xf numFmtId="0" fontId="50" fillId="0" borderId="10" xfId="0" applyFont="1" applyBorder="1" applyAlignment="1">
      <alignment horizontal="center" vertical="center" wrapText="1"/>
    </xf>
    <xf numFmtId="0" fontId="48" fillId="32" borderId="10" xfId="0" applyFont="1" applyFill="1" applyBorder="1" applyAlignment="1">
      <alignment horizontal="center" vertical="center" wrapText="1"/>
    </xf>
    <xf numFmtId="177" fontId="48" fillId="32" borderId="10" xfId="0" applyNumberFormat="1" applyFont="1" applyFill="1" applyBorder="1" applyAlignment="1">
      <alignment horizontal="center" vertical="center" wrapText="1"/>
    </xf>
    <xf numFmtId="0" fontId="48" fillId="32" borderId="10" xfId="0" applyFont="1" applyFill="1" applyBorder="1" applyAlignment="1">
      <alignment horizontal="center" vertical="center" wrapText="1"/>
    </xf>
    <xf numFmtId="172" fontId="49" fillId="0" borderId="1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9" fillId="32" borderId="0" xfId="0" applyFont="1" applyFill="1" applyAlignment="1">
      <alignment horizontal="center" vertical="center" wrapText="1"/>
    </xf>
    <xf numFmtId="0" fontId="48" fillId="32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51" fillId="0" borderId="10" xfId="0" applyFont="1" applyBorder="1" applyAlignment="1">
      <alignment horizontal="left" vertical="center" wrapText="1"/>
    </xf>
    <xf numFmtId="177" fontId="48" fillId="32" borderId="10" xfId="0" applyNumberFormat="1" applyFont="1" applyFill="1" applyBorder="1" applyAlignment="1">
      <alignment horizontal="center" vertical="center" wrapText="1"/>
    </xf>
    <xf numFmtId="0" fontId="48" fillId="32" borderId="12" xfId="0" applyFont="1" applyFill="1" applyBorder="1" applyAlignment="1">
      <alignment horizontal="center" vertical="center" wrapText="1"/>
    </xf>
    <xf numFmtId="0" fontId="48" fillId="32" borderId="13" xfId="0" applyFont="1" applyFill="1" applyBorder="1" applyAlignment="1">
      <alignment horizontal="center" vertical="center" wrapText="1"/>
    </xf>
    <xf numFmtId="0" fontId="49" fillId="32" borderId="14" xfId="0" applyFont="1" applyFill="1" applyBorder="1" applyAlignment="1">
      <alignment horizontal="center" vertical="center" wrapText="1"/>
    </xf>
    <xf numFmtId="0" fontId="49" fillId="32" borderId="15" xfId="0" applyFont="1" applyFill="1" applyBorder="1" applyAlignment="1">
      <alignment horizontal="center" vertical="center" wrapText="1"/>
    </xf>
    <xf numFmtId="0" fontId="49" fillId="32" borderId="1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7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center" wrapText="1"/>
    </xf>
    <xf numFmtId="0" fontId="38" fillId="0" borderId="14" xfId="0" applyFont="1" applyBorder="1" applyAlignment="1">
      <alignment horizontal="center"/>
    </xf>
    <xf numFmtId="0" fontId="38" fillId="0" borderId="15" xfId="0" applyFont="1" applyBorder="1" applyAlignment="1">
      <alignment horizontal="center"/>
    </xf>
    <xf numFmtId="172" fontId="48" fillId="32" borderId="1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8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wmf" /><Relationship Id="rId3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600075</xdr:colOff>
      <xdr:row>15</xdr:row>
      <xdr:rowOff>171450</xdr:rowOff>
    </xdr:from>
    <xdr:to>
      <xdr:col>8</xdr:col>
      <xdr:colOff>514350</xdr:colOff>
      <xdr:row>18</xdr:row>
      <xdr:rowOff>104775</xdr:rowOff>
    </xdr:to>
    <xdr:pic>
      <xdr:nvPicPr>
        <xdr:cNvPr id="1" name="Рисунок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5724525"/>
          <a:ext cx="64293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19050</xdr:colOff>
      <xdr:row>9</xdr:row>
      <xdr:rowOff>923925</xdr:rowOff>
    </xdr:from>
    <xdr:to>
      <xdr:col>15</xdr:col>
      <xdr:colOff>809625</xdr:colOff>
      <xdr:row>9</xdr:row>
      <xdr:rowOff>1314450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001625" y="3200400"/>
          <a:ext cx="7905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19050</xdr:colOff>
      <xdr:row>9</xdr:row>
      <xdr:rowOff>952500</xdr:rowOff>
    </xdr:from>
    <xdr:to>
      <xdr:col>17</xdr:col>
      <xdr:colOff>0</xdr:colOff>
      <xdr:row>9</xdr:row>
      <xdr:rowOff>1304925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811250" y="3228975"/>
          <a:ext cx="11525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19050</xdr:colOff>
      <xdr:row>9</xdr:row>
      <xdr:rowOff>923925</xdr:rowOff>
    </xdr:from>
    <xdr:to>
      <xdr:col>15</xdr:col>
      <xdr:colOff>809625</xdr:colOff>
      <xdr:row>9</xdr:row>
      <xdr:rowOff>1314450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001625" y="3200400"/>
          <a:ext cx="7905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19050</xdr:colOff>
      <xdr:row>9</xdr:row>
      <xdr:rowOff>952500</xdr:rowOff>
    </xdr:from>
    <xdr:to>
      <xdr:col>17</xdr:col>
      <xdr:colOff>0</xdr:colOff>
      <xdr:row>9</xdr:row>
      <xdr:rowOff>1304925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811250" y="3228975"/>
          <a:ext cx="11525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70"/>
  <sheetViews>
    <sheetView tabSelected="1" view="pageBreakPreview" zoomScaleSheetLayoutView="100" zoomScalePageLayoutView="0" workbookViewId="0" topLeftCell="A13">
      <selection activeCell="A25" sqref="A25:N25"/>
    </sheetView>
  </sheetViews>
  <sheetFormatPr defaultColWidth="9.140625" defaultRowHeight="15"/>
  <cols>
    <col min="1" max="1" width="4.57421875" style="2" customWidth="1"/>
    <col min="2" max="2" width="30.00390625" style="2" customWidth="1"/>
    <col min="3" max="3" width="17.421875" style="2" customWidth="1"/>
    <col min="4" max="4" width="7.7109375" style="12" customWidth="1"/>
    <col min="5" max="5" width="9.8515625" style="17" customWidth="1"/>
    <col min="6" max="6" width="10.28125" style="17" customWidth="1"/>
    <col min="7" max="7" width="9.7109375" style="17" customWidth="1"/>
    <col min="8" max="8" width="12.7109375" style="6" customWidth="1"/>
    <col min="9" max="9" width="9.421875" style="2" customWidth="1"/>
    <col min="10" max="10" width="19.28125" style="2" customWidth="1"/>
    <col min="11" max="11" width="10.28125" style="2" customWidth="1"/>
    <col min="12" max="12" width="16.8515625" style="2" customWidth="1"/>
    <col min="13" max="13" width="14.140625" style="16" customWidth="1"/>
    <col min="14" max="14" width="13.28125" style="14" customWidth="1"/>
    <col min="15" max="15" width="9.140625" style="2" customWidth="1"/>
    <col min="16" max="16" width="12.140625" style="2" bestFit="1" customWidth="1"/>
    <col min="17" max="17" width="17.57421875" style="2" bestFit="1" customWidth="1"/>
    <col min="18" max="16384" width="9.140625" style="2" customWidth="1"/>
  </cols>
  <sheetData>
    <row r="1" ht="15" customHeight="1"/>
    <row r="2" spans="1:14" ht="15" customHeight="1">
      <c r="A2" s="37" t="s">
        <v>35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ht="15" customHeight="1"/>
    <row r="4" spans="1:14" ht="15" customHeight="1">
      <c r="A4" s="32" t="s">
        <v>29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14" s="27" customFormat="1" ht="36.75" customHeight="1">
      <c r="A5" s="48" t="s">
        <v>33</v>
      </c>
      <c r="B5" s="48"/>
      <c r="C5" s="49" t="s">
        <v>42</v>
      </c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</row>
    <row r="6" spans="1:14" ht="37.5" customHeight="1">
      <c r="A6" s="38" t="s">
        <v>34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</row>
    <row r="7" ht="15" customHeight="1"/>
    <row r="8" spans="1:14" ht="15" customHeight="1">
      <c r="A8" s="39" t="s">
        <v>36</v>
      </c>
      <c r="B8" s="39"/>
      <c r="C8" s="39"/>
      <c r="D8" s="39"/>
      <c r="E8" s="39"/>
      <c r="F8" s="39"/>
      <c r="G8" s="39"/>
      <c r="H8" s="40" t="s">
        <v>37</v>
      </c>
      <c r="I8" s="40"/>
      <c r="J8" s="40"/>
      <c r="K8" s="40"/>
      <c r="L8" s="40"/>
      <c r="M8" s="40"/>
      <c r="N8" s="40"/>
    </row>
    <row r="9" spans="1:14" s="1" customFormat="1" ht="15" customHeight="1">
      <c r="A9" s="50" t="s">
        <v>38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</row>
    <row r="10" spans="1:17" ht="103.5" customHeight="1">
      <c r="A10" s="32" t="s">
        <v>0</v>
      </c>
      <c r="B10" s="42" t="s">
        <v>1</v>
      </c>
      <c r="C10" s="32" t="s">
        <v>2</v>
      </c>
      <c r="D10" s="32"/>
      <c r="E10" s="26" t="s">
        <v>30</v>
      </c>
      <c r="F10" s="26" t="s">
        <v>31</v>
      </c>
      <c r="G10" s="26" t="s">
        <v>32</v>
      </c>
      <c r="H10" s="52" t="s">
        <v>10</v>
      </c>
      <c r="I10" s="32" t="s">
        <v>7</v>
      </c>
      <c r="J10" s="32" t="s">
        <v>8</v>
      </c>
      <c r="K10" s="32" t="s">
        <v>9</v>
      </c>
      <c r="L10" s="32" t="s">
        <v>6</v>
      </c>
      <c r="M10" s="41" t="s">
        <v>11</v>
      </c>
      <c r="N10" s="15" t="s">
        <v>28</v>
      </c>
      <c r="P10" s="23" t="s">
        <v>26</v>
      </c>
      <c r="Q10" s="24" t="s">
        <v>27</v>
      </c>
    </row>
    <row r="11" spans="1:14" ht="25.5">
      <c r="A11" s="32"/>
      <c r="B11" s="43"/>
      <c r="C11" s="3" t="s">
        <v>3</v>
      </c>
      <c r="D11" s="13" t="s">
        <v>4</v>
      </c>
      <c r="E11" s="11" t="s">
        <v>5</v>
      </c>
      <c r="F11" s="11" t="s">
        <v>5</v>
      </c>
      <c r="G11" s="11" t="s">
        <v>5</v>
      </c>
      <c r="H11" s="52"/>
      <c r="I11" s="32"/>
      <c r="J11" s="32"/>
      <c r="K11" s="32"/>
      <c r="L11" s="32"/>
      <c r="M11" s="41"/>
      <c r="N11" s="7" t="s">
        <v>25</v>
      </c>
    </row>
    <row r="12" spans="1:14" s="10" customFormat="1" ht="58.5" customHeight="1">
      <c r="A12" s="30">
        <v>1</v>
      </c>
      <c r="B12" s="28" t="s">
        <v>40</v>
      </c>
      <c r="C12" s="30" t="s">
        <v>39</v>
      </c>
      <c r="D12" s="29">
        <v>32</v>
      </c>
      <c r="E12" s="25">
        <v>12500</v>
      </c>
      <c r="F12" s="25">
        <v>12000</v>
      </c>
      <c r="G12" s="25">
        <v>11500</v>
      </c>
      <c r="H12" s="4">
        <f>ROUNDDOWN(AVERAGE(E12,F12,G12),2)</f>
        <v>12000</v>
      </c>
      <c r="I12" s="30">
        <f>COUNT(E12:G12)</f>
        <v>3</v>
      </c>
      <c r="J12" s="5">
        <f>STDEV(E12,F12,G12)</f>
        <v>500</v>
      </c>
      <c r="K12" s="5">
        <f>J12/H12*100</f>
        <v>4.166666666666666</v>
      </c>
      <c r="L12" s="30" t="str">
        <f>IF(K12&lt;33,"ОДНОРОДНЫЕ","НЕОДНОРОДНЫЕ")</f>
        <v>ОДНОРОДНЫЕ</v>
      </c>
      <c r="M12" s="31">
        <f>H12</f>
        <v>12000</v>
      </c>
      <c r="N12" s="22">
        <f>D12*M12</f>
        <v>384000</v>
      </c>
    </row>
    <row r="13" spans="1:14" ht="15" customHeight="1">
      <c r="A13" s="30"/>
      <c r="B13" s="44" t="s">
        <v>41</v>
      </c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6"/>
      <c r="N13" s="7">
        <f>SUM(N12:N12)</f>
        <v>384000</v>
      </c>
    </row>
    <row r="14" spans="1:15" ht="15" customHeight="1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19"/>
    </row>
    <row r="15" spans="1:15" ht="40.5" customHeight="1">
      <c r="A15" s="53" t="s">
        <v>12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</row>
    <row r="16" spans="1:15" ht="15" customHeight="1">
      <c r="A16" s="36" t="s">
        <v>24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</row>
    <row r="17" spans="1:15" ht="15" customHeight="1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</row>
    <row r="18" spans="1:15" ht="15" customHeight="1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18"/>
      <c r="M18" s="20"/>
      <c r="N18" s="20"/>
      <c r="O18" s="20"/>
    </row>
    <row r="19" spans="1:15" ht="15" customHeight="1">
      <c r="A19" s="36" t="s">
        <v>13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</row>
    <row r="20" spans="1:15" ht="25.5" customHeight="1">
      <c r="A20" s="18" t="s">
        <v>14</v>
      </c>
      <c r="B20" s="36" t="s">
        <v>15</v>
      </c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</row>
    <row r="21" spans="1:15" ht="15" customHeight="1">
      <c r="A21" s="18" t="s">
        <v>16</v>
      </c>
      <c r="B21" s="34" t="s">
        <v>17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</row>
    <row r="22" spans="1:15" ht="30.75" customHeight="1">
      <c r="A22" s="18" t="s">
        <v>18</v>
      </c>
      <c r="B22" s="34" t="s">
        <v>19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</row>
    <row r="23" spans="1:15" s="10" customFormat="1" ht="15" customHeight="1">
      <c r="A23" s="18" t="s">
        <v>20</v>
      </c>
      <c r="B23" s="34" t="s">
        <v>21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</row>
    <row r="24" spans="1:15" s="10" customFormat="1" ht="40.5" customHeight="1">
      <c r="A24" s="18" t="s">
        <v>22</v>
      </c>
      <c r="B24" s="34" t="s">
        <v>23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</row>
    <row r="25" spans="1:19" s="10" customFormat="1" ht="31.5" customHeight="1">
      <c r="A25" s="47" t="s">
        <v>43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21"/>
      <c r="P25" s="21"/>
      <c r="Q25" s="21"/>
      <c r="R25" s="21"/>
      <c r="S25" s="21"/>
    </row>
    <row r="26" spans="1:19" s="9" customFormat="1" ht="22.5" customHeight="1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</row>
    <row r="27" spans="1:19" s="10" customFormat="1" ht="27" customHeight="1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</row>
    <row r="28" spans="1:19" s="8" customFormat="1" ht="18.75" customHeight="1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</row>
    <row r="29" spans="1:19" ht="12.7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</row>
    <row r="30" spans="1:19" ht="42.75" customHeight="1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</row>
    <row r="31" spans="1:19" ht="15" customHeight="1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</row>
    <row r="32" spans="1:19" ht="46.5" customHeight="1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</row>
    <row r="33" spans="1:19" ht="15" customHeight="1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</row>
    <row r="34" spans="1:19" ht="15" customHeight="1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</row>
    <row r="35" spans="1:19" ht="15" customHeight="1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</row>
    <row r="36" spans="1:19" ht="15" customHeight="1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</row>
    <row r="37" spans="1:19" ht="15" customHeight="1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</row>
    <row r="38" spans="1:19" ht="15" customHeight="1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</row>
    <row r="39" spans="1:19" ht="33.75" customHeight="1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</row>
    <row r="40" spans="1:19" ht="12.7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</row>
    <row r="41" spans="1:19" ht="12.7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</row>
    <row r="42" spans="1:19" ht="12.7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</row>
    <row r="43" spans="1:19" ht="12.7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</row>
    <row r="44" spans="1:19" ht="12.7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</row>
    <row r="45" spans="1:19" ht="12.7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</row>
    <row r="46" spans="1:19" ht="12.75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</row>
    <row r="47" spans="1:19" ht="12.7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</row>
    <row r="48" spans="1:19" ht="12.7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</row>
    <row r="49" spans="1:19" ht="12.7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</row>
    <row r="50" spans="1:19" ht="12.75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</row>
    <row r="51" spans="1:19" ht="12.75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</row>
    <row r="52" spans="1:19" ht="12.75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</row>
    <row r="53" spans="1:19" ht="12.75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</row>
    <row r="54" spans="1:19" ht="12.75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</row>
    <row r="55" spans="1:19" ht="12.75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</row>
    <row r="56" spans="1:19" ht="12.75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</row>
    <row r="57" spans="1:19" ht="12.75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</row>
    <row r="58" spans="1:19" ht="12.75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</row>
    <row r="59" spans="1:19" ht="12.75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</row>
    <row r="60" spans="1:19" ht="12.75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</row>
    <row r="61" spans="1:19" ht="12.75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</row>
    <row r="62" spans="1:19" ht="12.75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</row>
    <row r="63" spans="1:19" ht="12.75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</row>
    <row r="64" spans="1:19" ht="12.75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</row>
    <row r="65" spans="1:19" ht="12.75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</row>
    <row r="66" spans="1:19" ht="12.75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</row>
    <row r="67" spans="1:19" ht="12.75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</row>
    <row r="68" spans="1:19" ht="12.75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</row>
    <row r="69" spans="1:19" ht="12.75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</row>
    <row r="70" spans="1:19" ht="12.75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</row>
  </sheetData>
  <sheetProtection/>
  <mergeCells count="30">
    <mergeCell ref="B13:M13"/>
    <mergeCell ref="A25:N25"/>
    <mergeCell ref="A5:B5"/>
    <mergeCell ref="C5:N5"/>
    <mergeCell ref="A9:N9"/>
    <mergeCell ref="L10:L11"/>
    <mergeCell ref="H10:H11"/>
    <mergeCell ref="I10:I11"/>
    <mergeCell ref="J10:J11"/>
    <mergeCell ref="A15:O15"/>
    <mergeCell ref="A16:O16"/>
    <mergeCell ref="A2:N2"/>
    <mergeCell ref="A4:N4"/>
    <mergeCell ref="A6:N6"/>
    <mergeCell ref="A8:G8"/>
    <mergeCell ref="H8:N8"/>
    <mergeCell ref="M10:M11"/>
    <mergeCell ref="K10:K11"/>
    <mergeCell ref="C10:D10"/>
    <mergeCell ref="B10:B11"/>
    <mergeCell ref="A10:A11"/>
    <mergeCell ref="A14:N14"/>
    <mergeCell ref="B24:O24"/>
    <mergeCell ref="A17:O17"/>
    <mergeCell ref="A19:O19"/>
    <mergeCell ref="B20:O20"/>
    <mergeCell ref="B21:O21"/>
    <mergeCell ref="B22:O22"/>
    <mergeCell ref="B23:O23"/>
    <mergeCell ref="A18:K18"/>
  </mergeCells>
  <conditionalFormatting sqref="L12:M12">
    <cfRule type="containsText" priority="247" dxfId="6" operator="containsText" text="НЕ">
      <formula>NOT(ISERROR(SEARCH("НЕ",L12)))</formula>
    </cfRule>
    <cfRule type="containsText" priority="248" dxfId="7" operator="containsText" text="ОДНОРОДНЫЕ">
      <formula>NOT(ISERROR(SEARCH("ОДНОРОДНЫЕ",L12)))</formula>
    </cfRule>
    <cfRule type="containsText" priority="249" dxfId="6" operator="containsText" text="НЕОДНОРОДНЫЕ">
      <formula>NOT(ISERROR(SEARCH("НЕОДНОРОДНЫЕ",L12)))</formula>
    </cfRule>
  </conditionalFormatting>
  <conditionalFormatting sqref="L12:M12">
    <cfRule type="containsText" priority="244" dxfId="6" operator="containsText" text="НЕОДНОРОДНЫЕ">
      <formula>NOT(ISERROR(SEARCH("НЕОДНОРОДНЫЕ",L12)))</formula>
    </cfRule>
    <cfRule type="containsText" priority="245" dxfId="7" operator="containsText" text="ОДНОРОДНЫЕ">
      <formula>NOT(ISERROR(SEARCH("ОДНОРОДНЫЕ",L12)))</formula>
    </cfRule>
    <cfRule type="containsText" priority="246" dxfId="6" operator="containsText" text="НЕОДНОРОДНЫЕ">
      <formula>NOT(ISERROR(SEARCH("НЕОДНОРОДНЫЕ",L12)))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2021-11-30T10:57:58Z</dcterms:modified>
  <cp:category/>
  <cp:version/>
  <cp:contentType/>
  <cp:contentStatus/>
</cp:coreProperties>
</file>