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32760" yWindow="32760" windowWidth="24000" windowHeight="9600"/>
  </bookViews>
  <sheets>
    <sheet name="1" sheetId="4" r:id="rId1"/>
  </sheets>
  <calcPr calcId="145621"/>
</workbook>
</file>

<file path=xl/calcChain.xml><?xml version="1.0" encoding="utf-8"?>
<calcChain xmlns="http://schemas.openxmlformats.org/spreadsheetml/2006/main">
  <c r="G229" i="4" l="1"/>
  <c r="F229" i="4"/>
  <c r="K13" i="4" l="1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L216" i="4" s="1"/>
  <c r="M216" i="4" s="1"/>
  <c r="N216" i="4" s="1"/>
  <c r="K217" i="4"/>
  <c r="K218" i="4"/>
  <c r="K219" i="4"/>
  <c r="K220" i="4"/>
  <c r="K221" i="4"/>
  <c r="K222" i="4"/>
  <c r="K223" i="4"/>
  <c r="K224" i="4"/>
  <c r="K225" i="4"/>
  <c r="K226" i="4"/>
  <c r="K227" i="4"/>
  <c r="K228" i="4"/>
  <c r="K12" i="4"/>
  <c r="K11" i="4"/>
  <c r="K229" i="4" l="1"/>
  <c r="H191" i="4"/>
  <c r="I191" i="4" s="1"/>
  <c r="J191" i="4" s="1"/>
  <c r="H192" i="4"/>
  <c r="I192" i="4" s="1"/>
  <c r="J192" i="4" s="1"/>
  <c r="H193" i="4"/>
  <c r="I193" i="4" s="1"/>
  <c r="J193" i="4" s="1"/>
  <c r="H194" i="4"/>
  <c r="I194" i="4"/>
  <c r="J194" i="4" s="1"/>
  <c r="H195" i="4"/>
  <c r="I195" i="4"/>
  <c r="J195" i="4"/>
  <c r="H196" i="4"/>
  <c r="I196" i="4" s="1"/>
  <c r="J196" i="4" s="1"/>
  <c r="H197" i="4"/>
  <c r="I197" i="4"/>
  <c r="J197" i="4" s="1"/>
  <c r="H198" i="4"/>
  <c r="I198" i="4"/>
  <c r="J198" i="4" s="1"/>
  <c r="H199" i="4"/>
  <c r="I199" i="4"/>
  <c r="J199" i="4"/>
  <c r="H200" i="4"/>
  <c r="I200" i="4" s="1"/>
  <c r="J200" i="4" s="1"/>
  <c r="H201" i="4"/>
  <c r="I201" i="4"/>
  <c r="J201" i="4" s="1"/>
  <c r="H202" i="4"/>
  <c r="I202" i="4" s="1"/>
  <c r="J202" i="4" s="1"/>
  <c r="H203" i="4"/>
  <c r="I203" i="4"/>
  <c r="J203" i="4" s="1"/>
  <c r="H204" i="4"/>
  <c r="I204" i="4" s="1"/>
  <c r="J204" i="4" s="1"/>
  <c r="H205" i="4"/>
  <c r="I205" i="4"/>
  <c r="J205" i="4" s="1"/>
  <c r="H206" i="4"/>
  <c r="I206" i="4"/>
  <c r="J206" i="4"/>
  <c r="H207" i="4"/>
  <c r="I207" i="4" s="1"/>
  <c r="J207" i="4" s="1"/>
  <c r="H208" i="4"/>
  <c r="I208" i="4" s="1"/>
  <c r="J208" i="4" s="1"/>
  <c r="H209" i="4"/>
  <c r="I209" i="4" s="1"/>
  <c r="J209" i="4" s="1"/>
  <c r="H210" i="4"/>
  <c r="I210" i="4"/>
  <c r="J210" i="4"/>
  <c r="H211" i="4"/>
  <c r="I211" i="4"/>
  <c r="J211" i="4"/>
  <c r="H212" i="4"/>
  <c r="I212" i="4" s="1"/>
  <c r="J212" i="4" s="1"/>
  <c r="H213" i="4"/>
  <c r="I213" i="4"/>
  <c r="J213" i="4" s="1"/>
  <c r="H214" i="4"/>
  <c r="I214" i="4"/>
  <c r="J214" i="4" s="1"/>
  <c r="H215" i="4"/>
  <c r="I215" i="4"/>
  <c r="J215" i="4"/>
  <c r="H216" i="4"/>
  <c r="I216" i="4" s="1"/>
  <c r="J216" i="4" s="1"/>
  <c r="H217" i="4"/>
  <c r="I217" i="4"/>
  <c r="J217" i="4" s="1"/>
  <c r="H218" i="4"/>
  <c r="I218" i="4" s="1"/>
  <c r="J218" i="4" s="1"/>
  <c r="H219" i="4"/>
  <c r="I219" i="4"/>
  <c r="J219" i="4" s="1"/>
  <c r="H220" i="4"/>
  <c r="I220" i="4" s="1"/>
  <c r="J220" i="4" s="1"/>
  <c r="H221" i="4"/>
  <c r="I221" i="4"/>
  <c r="J221" i="4" s="1"/>
  <c r="H222" i="4"/>
  <c r="I222" i="4"/>
  <c r="J222" i="4"/>
  <c r="H223" i="4"/>
  <c r="I223" i="4" s="1"/>
  <c r="J223" i="4" s="1"/>
  <c r="H224" i="4"/>
  <c r="I224" i="4" s="1"/>
  <c r="J224" i="4" s="1"/>
  <c r="H225" i="4"/>
  <c r="I225" i="4" s="1"/>
  <c r="J225" i="4" s="1"/>
  <c r="H226" i="4"/>
  <c r="I226" i="4"/>
  <c r="J226" i="4"/>
  <c r="H227" i="4"/>
  <c r="I227" i="4"/>
  <c r="J227" i="4"/>
  <c r="H228" i="4"/>
  <c r="I228" i="4" s="1"/>
  <c r="J228" i="4" s="1"/>
  <c r="H190" i="4"/>
  <c r="I190" i="4" s="1"/>
  <c r="J190" i="4" s="1"/>
  <c r="H189" i="4"/>
  <c r="I189" i="4" s="1"/>
  <c r="J189" i="4" s="1"/>
  <c r="H188" i="4"/>
  <c r="I188" i="4" s="1"/>
  <c r="J188" i="4" s="1"/>
  <c r="H187" i="4"/>
  <c r="I187" i="4" s="1"/>
  <c r="J187" i="4" s="1"/>
  <c r="H186" i="4"/>
  <c r="I186" i="4" s="1"/>
  <c r="J186" i="4" s="1"/>
  <c r="H185" i="4"/>
  <c r="I185" i="4" s="1"/>
  <c r="J185" i="4" s="1"/>
  <c r="H184" i="4"/>
  <c r="I184" i="4" s="1"/>
  <c r="J184" i="4" s="1"/>
  <c r="H183" i="4"/>
  <c r="I183" i="4" s="1"/>
  <c r="J183" i="4" s="1"/>
  <c r="I182" i="4"/>
  <c r="J182" i="4" s="1"/>
  <c r="H182" i="4"/>
  <c r="H181" i="4"/>
  <c r="I181" i="4" s="1"/>
  <c r="J181" i="4" s="1"/>
  <c r="H180" i="4"/>
  <c r="I180" i="4" s="1"/>
  <c r="J180" i="4" s="1"/>
  <c r="H179" i="4"/>
  <c r="I179" i="4" s="1"/>
  <c r="J179" i="4" s="1"/>
  <c r="H178" i="4"/>
  <c r="I178" i="4" s="1"/>
  <c r="J178" i="4" s="1"/>
  <c r="H177" i="4"/>
  <c r="I177" i="4" s="1"/>
  <c r="J177" i="4" s="1"/>
  <c r="H176" i="4"/>
  <c r="I176" i="4" s="1"/>
  <c r="J176" i="4" s="1"/>
  <c r="H175" i="4"/>
  <c r="I175" i="4" s="1"/>
  <c r="J175" i="4" s="1"/>
  <c r="I174" i="4"/>
  <c r="J174" i="4" s="1"/>
  <c r="H174" i="4"/>
  <c r="H173" i="4"/>
  <c r="I173" i="4" s="1"/>
  <c r="J173" i="4" s="1"/>
  <c r="H172" i="4"/>
  <c r="I172" i="4" s="1"/>
  <c r="J172" i="4" s="1"/>
  <c r="H171" i="4"/>
  <c r="I171" i="4" s="1"/>
  <c r="J171" i="4" s="1"/>
  <c r="H170" i="4"/>
  <c r="I170" i="4" s="1"/>
  <c r="J170" i="4" s="1"/>
  <c r="H169" i="4"/>
  <c r="I169" i="4" s="1"/>
  <c r="J169" i="4" s="1"/>
  <c r="H168" i="4"/>
  <c r="I168" i="4" s="1"/>
  <c r="J168" i="4" s="1"/>
  <c r="H167" i="4"/>
  <c r="I167" i="4" s="1"/>
  <c r="J167" i="4" s="1"/>
  <c r="I166" i="4"/>
  <c r="J166" i="4" s="1"/>
  <c r="H166" i="4"/>
  <c r="H165" i="4"/>
  <c r="I165" i="4" s="1"/>
  <c r="J165" i="4" s="1"/>
  <c r="H164" i="4"/>
  <c r="I164" i="4" s="1"/>
  <c r="J164" i="4" s="1"/>
  <c r="H163" i="4"/>
  <c r="I163" i="4" s="1"/>
  <c r="J163" i="4" s="1"/>
  <c r="H162" i="4"/>
  <c r="I162" i="4" s="1"/>
  <c r="J162" i="4" s="1"/>
  <c r="H161" i="4"/>
  <c r="I161" i="4" s="1"/>
  <c r="J161" i="4" s="1"/>
  <c r="H160" i="4"/>
  <c r="I160" i="4" s="1"/>
  <c r="J160" i="4" s="1"/>
  <c r="H159" i="4"/>
  <c r="I159" i="4" s="1"/>
  <c r="J159" i="4" s="1"/>
  <c r="I158" i="4"/>
  <c r="J158" i="4" s="1"/>
  <c r="H158" i="4"/>
  <c r="H157" i="4"/>
  <c r="I157" i="4" s="1"/>
  <c r="J157" i="4" s="1"/>
  <c r="H156" i="4"/>
  <c r="I156" i="4" s="1"/>
  <c r="J156" i="4" s="1"/>
  <c r="H155" i="4"/>
  <c r="I155" i="4" s="1"/>
  <c r="J155" i="4" s="1"/>
  <c r="H154" i="4"/>
  <c r="I154" i="4" s="1"/>
  <c r="J154" i="4" s="1"/>
  <c r="H153" i="4"/>
  <c r="I153" i="4" s="1"/>
  <c r="J153" i="4" s="1"/>
  <c r="H152" i="4"/>
  <c r="I152" i="4" s="1"/>
  <c r="J152" i="4" s="1"/>
  <c r="H151" i="4"/>
  <c r="I151" i="4" s="1"/>
  <c r="J151" i="4" s="1"/>
  <c r="I150" i="4"/>
  <c r="J150" i="4" s="1"/>
  <c r="H150" i="4"/>
  <c r="H149" i="4"/>
  <c r="I149" i="4" s="1"/>
  <c r="J149" i="4" s="1"/>
  <c r="H148" i="4"/>
  <c r="I148" i="4" s="1"/>
  <c r="J148" i="4" s="1"/>
  <c r="H147" i="4"/>
  <c r="I147" i="4" s="1"/>
  <c r="J147" i="4" s="1"/>
  <c r="H146" i="4"/>
  <c r="I146" i="4" s="1"/>
  <c r="J146" i="4" s="1"/>
  <c r="H145" i="4"/>
  <c r="I145" i="4" s="1"/>
  <c r="J145" i="4" s="1"/>
  <c r="H144" i="4"/>
  <c r="I144" i="4" s="1"/>
  <c r="J144" i="4" s="1"/>
  <c r="H143" i="4"/>
  <c r="I143" i="4" s="1"/>
  <c r="J143" i="4" s="1"/>
  <c r="H142" i="4"/>
  <c r="I142" i="4" s="1"/>
  <c r="J142" i="4" s="1"/>
  <c r="H141" i="4"/>
  <c r="I141" i="4" s="1"/>
  <c r="J141" i="4" s="1"/>
  <c r="H140" i="4"/>
  <c r="I140" i="4" s="1"/>
  <c r="J140" i="4" s="1"/>
  <c r="H139" i="4"/>
  <c r="I139" i="4" s="1"/>
  <c r="J139" i="4" s="1"/>
  <c r="H138" i="4"/>
  <c r="I138" i="4" s="1"/>
  <c r="J138" i="4" s="1"/>
  <c r="H137" i="4"/>
  <c r="I137" i="4" s="1"/>
  <c r="J137" i="4" s="1"/>
  <c r="H136" i="4"/>
  <c r="I136" i="4" s="1"/>
  <c r="J136" i="4" s="1"/>
  <c r="I135" i="4"/>
  <c r="J135" i="4" s="1"/>
  <c r="H135" i="4"/>
  <c r="H134" i="4"/>
  <c r="I134" i="4" s="1"/>
  <c r="J134" i="4" s="1"/>
  <c r="H133" i="4"/>
  <c r="I133" i="4" s="1"/>
  <c r="J133" i="4" s="1"/>
  <c r="H132" i="4"/>
  <c r="I132" i="4" s="1"/>
  <c r="J132" i="4" s="1"/>
  <c r="H131" i="4"/>
  <c r="I131" i="4" s="1"/>
  <c r="J131" i="4" s="1"/>
  <c r="H130" i="4"/>
  <c r="I130" i="4" s="1"/>
  <c r="J130" i="4" s="1"/>
  <c r="H129" i="4"/>
  <c r="I129" i="4" s="1"/>
  <c r="J129" i="4" s="1"/>
  <c r="H128" i="4"/>
  <c r="I128" i="4" s="1"/>
  <c r="J128" i="4" s="1"/>
  <c r="H127" i="4"/>
  <c r="I127" i="4" s="1"/>
  <c r="J127" i="4" s="1"/>
  <c r="H126" i="4"/>
  <c r="I126" i="4" s="1"/>
  <c r="J126" i="4" s="1"/>
  <c r="H125" i="4"/>
  <c r="I125" i="4" s="1"/>
  <c r="J125" i="4" s="1"/>
  <c r="H124" i="4"/>
  <c r="I124" i="4" s="1"/>
  <c r="J124" i="4" s="1"/>
  <c r="H123" i="4"/>
  <c r="I123" i="4" s="1"/>
  <c r="J123" i="4" s="1"/>
  <c r="H122" i="4"/>
  <c r="I122" i="4" s="1"/>
  <c r="J122" i="4" s="1"/>
  <c r="H121" i="4"/>
  <c r="I121" i="4" s="1"/>
  <c r="J121" i="4" s="1"/>
  <c r="H120" i="4"/>
  <c r="I120" i="4" s="1"/>
  <c r="J120" i="4" s="1"/>
  <c r="I119" i="4"/>
  <c r="J119" i="4" s="1"/>
  <c r="H119" i="4"/>
  <c r="H118" i="4"/>
  <c r="I118" i="4" s="1"/>
  <c r="J118" i="4" s="1"/>
  <c r="H117" i="4"/>
  <c r="I117" i="4" s="1"/>
  <c r="J117" i="4" s="1"/>
  <c r="J116" i="4"/>
  <c r="H116" i="4"/>
  <c r="I116" i="4" s="1"/>
  <c r="H115" i="4"/>
  <c r="I115" i="4" s="1"/>
  <c r="J115" i="4" s="1"/>
  <c r="H114" i="4"/>
  <c r="I114" i="4" s="1"/>
  <c r="J114" i="4" s="1"/>
  <c r="H113" i="4"/>
  <c r="I113" i="4" s="1"/>
  <c r="J113" i="4" s="1"/>
  <c r="I112" i="4"/>
  <c r="J112" i="4" s="1"/>
  <c r="H112" i="4"/>
  <c r="H111" i="4"/>
  <c r="I111" i="4" s="1"/>
  <c r="J111" i="4" s="1"/>
  <c r="H110" i="4"/>
  <c r="I110" i="4" s="1"/>
  <c r="J110" i="4" s="1"/>
  <c r="H109" i="4"/>
  <c r="I109" i="4" s="1"/>
  <c r="J109" i="4" s="1"/>
  <c r="H108" i="4"/>
  <c r="I108" i="4" s="1"/>
  <c r="J108" i="4" s="1"/>
  <c r="H107" i="4"/>
  <c r="I107" i="4" s="1"/>
  <c r="J107" i="4" s="1"/>
  <c r="H106" i="4"/>
  <c r="I106" i="4" s="1"/>
  <c r="J106" i="4" s="1"/>
  <c r="H105" i="4"/>
  <c r="I105" i="4" s="1"/>
  <c r="J105" i="4" s="1"/>
  <c r="H104" i="4"/>
  <c r="I104" i="4" s="1"/>
  <c r="J104" i="4" s="1"/>
  <c r="I103" i="4"/>
  <c r="J103" i="4" s="1"/>
  <c r="H103" i="4"/>
  <c r="H102" i="4"/>
  <c r="I102" i="4" s="1"/>
  <c r="J102" i="4" s="1"/>
  <c r="H101" i="4"/>
  <c r="I101" i="4" s="1"/>
  <c r="J101" i="4" s="1"/>
  <c r="H100" i="4"/>
  <c r="I100" i="4" s="1"/>
  <c r="J100" i="4" s="1"/>
  <c r="H99" i="4"/>
  <c r="I99" i="4" s="1"/>
  <c r="J99" i="4" s="1"/>
  <c r="H98" i="4"/>
  <c r="I98" i="4" s="1"/>
  <c r="J98" i="4" s="1"/>
  <c r="H97" i="4"/>
  <c r="I97" i="4" s="1"/>
  <c r="J97" i="4" s="1"/>
  <c r="H96" i="4"/>
  <c r="I96" i="4" s="1"/>
  <c r="J96" i="4" s="1"/>
  <c r="H95" i="4"/>
  <c r="I95" i="4" s="1"/>
  <c r="J95" i="4" s="1"/>
  <c r="H94" i="4"/>
  <c r="I94" i="4" s="1"/>
  <c r="J94" i="4" s="1"/>
  <c r="H93" i="4"/>
  <c r="I93" i="4" s="1"/>
  <c r="J93" i="4" s="1"/>
  <c r="H92" i="4"/>
  <c r="I92" i="4" s="1"/>
  <c r="J92" i="4" s="1"/>
  <c r="H91" i="4"/>
  <c r="I91" i="4" s="1"/>
  <c r="J91" i="4" s="1"/>
  <c r="I90" i="4"/>
  <c r="J90" i="4" s="1"/>
  <c r="H90" i="4"/>
  <c r="H89" i="4"/>
  <c r="I89" i="4" s="1"/>
  <c r="J89" i="4" s="1"/>
  <c r="H88" i="4"/>
  <c r="I88" i="4" s="1"/>
  <c r="J88" i="4" s="1"/>
  <c r="H87" i="4"/>
  <c r="I87" i="4" s="1"/>
  <c r="J87" i="4" s="1"/>
  <c r="H86" i="4"/>
  <c r="I86" i="4" s="1"/>
  <c r="J86" i="4" s="1"/>
  <c r="H85" i="4"/>
  <c r="I85" i="4" s="1"/>
  <c r="J85" i="4" s="1"/>
  <c r="H84" i="4"/>
  <c r="I84" i="4" s="1"/>
  <c r="J84" i="4" s="1"/>
  <c r="H83" i="4"/>
  <c r="I83" i="4" s="1"/>
  <c r="J83" i="4" s="1"/>
  <c r="H82" i="4"/>
  <c r="I82" i="4" s="1"/>
  <c r="J82" i="4" s="1"/>
  <c r="H81" i="4"/>
  <c r="I81" i="4" s="1"/>
  <c r="J81" i="4" s="1"/>
  <c r="H80" i="4"/>
  <c r="I80" i="4" s="1"/>
  <c r="J80" i="4" s="1"/>
  <c r="H79" i="4"/>
  <c r="I79" i="4" s="1"/>
  <c r="J79" i="4" s="1"/>
  <c r="H78" i="4"/>
  <c r="I78" i="4" s="1"/>
  <c r="J78" i="4" s="1"/>
  <c r="H77" i="4"/>
  <c r="I77" i="4" s="1"/>
  <c r="J77" i="4" s="1"/>
  <c r="H76" i="4"/>
  <c r="I76" i="4" s="1"/>
  <c r="J76" i="4" s="1"/>
  <c r="H75" i="4"/>
  <c r="I75" i="4" s="1"/>
  <c r="J75" i="4" s="1"/>
  <c r="I74" i="4"/>
  <c r="J74" i="4" s="1"/>
  <c r="H74" i="4"/>
  <c r="H73" i="4"/>
  <c r="I73" i="4" s="1"/>
  <c r="J73" i="4" s="1"/>
  <c r="H72" i="4"/>
  <c r="I72" i="4" s="1"/>
  <c r="J72" i="4" s="1"/>
  <c r="H71" i="4"/>
  <c r="I71" i="4" s="1"/>
  <c r="J71" i="4" s="1"/>
  <c r="H70" i="4"/>
  <c r="I70" i="4" s="1"/>
  <c r="J70" i="4" s="1"/>
  <c r="H69" i="4"/>
  <c r="I69" i="4" s="1"/>
  <c r="J69" i="4" s="1"/>
  <c r="H68" i="4"/>
  <c r="I68" i="4" s="1"/>
  <c r="J68" i="4" s="1"/>
  <c r="H67" i="4"/>
  <c r="I67" i="4" s="1"/>
  <c r="J67" i="4" s="1"/>
  <c r="H66" i="4"/>
  <c r="I66" i="4" s="1"/>
  <c r="J66" i="4" s="1"/>
  <c r="H65" i="4"/>
  <c r="I65" i="4" s="1"/>
  <c r="J65" i="4" s="1"/>
  <c r="H64" i="4"/>
  <c r="I64" i="4" s="1"/>
  <c r="J64" i="4" s="1"/>
  <c r="H63" i="4"/>
  <c r="I63" i="4" s="1"/>
  <c r="J63" i="4" s="1"/>
  <c r="H62" i="4"/>
  <c r="I62" i="4" s="1"/>
  <c r="J62" i="4" s="1"/>
  <c r="H61" i="4"/>
  <c r="I61" i="4" s="1"/>
  <c r="J61" i="4" s="1"/>
  <c r="H60" i="4"/>
  <c r="I60" i="4" s="1"/>
  <c r="J60" i="4" s="1"/>
  <c r="H59" i="4"/>
  <c r="I59" i="4" s="1"/>
  <c r="J59" i="4" s="1"/>
  <c r="I58" i="4"/>
  <c r="J58" i="4" s="1"/>
  <c r="H58" i="4"/>
  <c r="H57" i="4"/>
  <c r="I57" i="4" s="1"/>
  <c r="J57" i="4" s="1"/>
  <c r="H56" i="4"/>
  <c r="I56" i="4" s="1"/>
  <c r="J56" i="4" s="1"/>
  <c r="H55" i="4"/>
  <c r="I55" i="4" s="1"/>
  <c r="J55" i="4" s="1"/>
  <c r="H54" i="4"/>
  <c r="I54" i="4" s="1"/>
  <c r="J54" i="4" s="1"/>
  <c r="H53" i="4"/>
  <c r="I53" i="4" s="1"/>
  <c r="J53" i="4" s="1"/>
  <c r="H52" i="4"/>
  <c r="I52" i="4" s="1"/>
  <c r="J52" i="4" s="1"/>
  <c r="H51" i="4"/>
  <c r="I51" i="4" s="1"/>
  <c r="J51" i="4" s="1"/>
  <c r="H50" i="4"/>
  <c r="I50" i="4" s="1"/>
  <c r="J50" i="4" s="1"/>
  <c r="H49" i="4"/>
  <c r="I49" i="4" s="1"/>
  <c r="J49" i="4" s="1"/>
  <c r="H48" i="4"/>
  <c r="I48" i="4" s="1"/>
  <c r="J48" i="4" s="1"/>
  <c r="H47" i="4"/>
  <c r="I47" i="4" s="1"/>
  <c r="J47" i="4" s="1"/>
  <c r="H46" i="4"/>
  <c r="I46" i="4" s="1"/>
  <c r="J46" i="4" s="1"/>
  <c r="I45" i="4"/>
  <c r="J45" i="4" s="1"/>
  <c r="H45" i="4"/>
  <c r="H44" i="4"/>
  <c r="I44" i="4" s="1"/>
  <c r="J44" i="4" s="1"/>
  <c r="H43" i="4"/>
  <c r="I43" i="4" s="1"/>
  <c r="J43" i="4" s="1"/>
  <c r="H42" i="4"/>
  <c r="I42" i="4" s="1"/>
  <c r="J42" i="4" s="1"/>
  <c r="H41" i="4"/>
  <c r="I41" i="4" s="1"/>
  <c r="J41" i="4" s="1"/>
  <c r="H40" i="4"/>
  <c r="I40" i="4" s="1"/>
  <c r="J40" i="4" s="1"/>
  <c r="H39" i="4"/>
  <c r="I39" i="4" s="1"/>
  <c r="J39" i="4" s="1"/>
  <c r="H38" i="4"/>
  <c r="I38" i="4" s="1"/>
  <c r="J38" i="4" s="1"/>
  <c r="H37" i="4"/>
  <c r="I37" i="4" s="1"/>
  <c r="J37" i="4" s="1"/>
  <c r="H36" i="4"/>
  <c r="I36" i="4" s="1"/>
  <c r="J36" i="4" s="1"/>
  <c r="H35" i="4"/>
  <c r="I35" i="4" s="1"/>
  <c r="J35" i="4" s="1"/>
  <c r="I34" i="4"/>
  <c r="J34" i="4" s="1"/>
  <c r="H34" i="4"/>
  <c r="H33" i="4"/>
  <c r="I33" i="4" s="1"/>
  <c r="J33" i="4" s="1"/>
  <c r="H32" i="4"/>
  <c r="I32" i="4" s="1"/>
  <c r="J32" i="4" s="1"/>
  <c r="H31" i="4"/>
  <c r="I31" i="4" s="1"/>
  <c r="J31" i="4" s="1"/>
  <c r="H30" i="4"/>
  <c r="I30" i="4" s="1"/>
  <c r="J30" i="4" s="1"/>
  <c r="H29" i="4"/>
  <c r="I29" i="4" s="1"/>
  <c r="J29" i="4" s="1"/>
  <c r="H28" i="4"/>
  <c r="I28" i="4" s="1"/>
  <c r="J28" i="4" s="1"/>
  <c r="H27" i="4"/>
  <c r="I27" i="4" s="1"/>
  <c r="J27" i="4" s="1"/>
  <c r="I26" i="4"/>
  <c r="J26" i="4" s="1"/>
  <c r="H26" i="4"/>
  <c r="H25" i="4"/>
  <c r="I25" i="4" s="1"/>
  <c r="J25" i="4" s="1"/>
  <c r="H24" i="4"/>
  <c r="I24" i="4" s="1"/>
  <c r="J24" i="4" s="1"/>
  <c r="I23" i="4"/>
  <c r="J23" i="4" s="1"/>
  <c r="H23" i="4"/>
  <c r="H22" i="4"/>
  <c r="I22" i="4" s="1"/>
  <c r="J22" i="4" s="1"/>
  <c r="H21" i="4"/>
  <c r="I21" i="4" s="1"/>
  <c r="J21" i="4" s="1"/>
  <c r="H20" i="4"/>
  <c r="I20" i="4" s="1"/>
  <c r="J20" i="4" s="1"/>
  <c r="H19" i="4"/>
  <c r="I19" i="4" s="1"/>
  <c r="J19" i="4" s="1"/>
  <c r="H18" i="4"/>
  <c r="I18" i="4" s="1"/>
  <c r="J18" i="4" s="1"/>
  <c r="H17" i="4"/>
  <c r="I17" i="4" s="1"/>
  <c r="J17" i="4" s="1"/>
  <c r="H16" i="4"/>
  <c r="I16" i="4" s="1"/>
  <c r="J16" i="4" s="1"/>
  <c r="H15" i="4"/>
  <c r="I15" i="4" s="1"/>
  <c r="J15" i="4" s="1"/>
  <c r="H14" i="4"/>
  <c r="I14" i="4" s="1"/>
  <c r="J14" i="4" s="1"/>
  <c r="H13" i="4"/>
  <c r="I13" i="4" s="1"/>
  <c r="J13" i="4" s="1"/>
  <c r="H12" i="4"/>
  <c r="I12" i="4" s="1"/>
  <c r="J12" i="4" s="1"/>
  <c r="I11" i="4"/>
  <c r="H11" i="4"/>
  <c r="E229" i="4"/>
  <c r="Q99" i="4"/>
  <c r="P99" i="4"/>
  <c r="O99" i="4"/>
  <c r="L99" i="4"/>
  <c r="M99" i="4" s="1"/>
  <c r="N99" i="4" s="1"/>
  <c r="L98" i="4"/>
  <c r="M98" i="4"/>
  <c r="N98" i="4" s="1"/>
  <c r="L228" i="4"/>
  <c r="M228" i="4" s="1"/>
  <c r="N228" i="4" s="1"/>
  <c r="L227" i="4"/>
  <c r="M227" i="4"/>
  <c r="N227" i="4" s="1"/>
  <c r="L226" i="4"/>
  <c r="M226" i="4" s="1"/>
  <c r="N226" i="4" s="1"/>
  <c r="L225" i="4"/>
  <c r="M225" i="4"/>
  <c r="N225" i="4" s="1"/>
  <c r="L224" i="4"/>
  <c r="M224" i="4" s="1"/>
  <c r="N224" i="4" s="1"/>
  <c r="L223" i="4"/>
  <c r="M223" i="4" s="1"/>
  <c r="N223" i="4" s="1"/>
  <c r="L222" i="4"/>
  <c r="M222" i="4" s="1"/>
  <c r="N222" i="4" s="1"/>
  <c r="Q221" i="4"/>
  <c r="P221" i="4"/>
  <c r="O221" i="4"/>
  <c r="L221" i="4"/>
  <c r="M221" i="4" s="1"/>
  <c r="N221" i="4" s="1"/>
  <c r="L220" i="4"/>
  <c r="M220" i="4" s="1"/>
  <c r="N220" i="4" s="1"/>
  <c r="L219" i="4"/>
  <c r="M219" i="4" s="1"/>
  <c r="N219" i="4" s="1"/>
  <c r="L218" i="4"/>
  <c r="M218" i="4" s="1"/>
  <c r="N218" i="4" s="1"/>
  <c r="L217" i="4"/>
  <c r="M217" i="4" s="1"/>
  <c r="N217" i="4" s="1"/>
  <c r="L215" i="4"/>
  <c r="M215" i="4" s="1"/>
  <c r="N215" i="4" s="1"/>
  <c r="L214" i="4"/>
  <c r="M214" i="4" s="1"/>
  <c r="N214" i="4"/>
  <c r="L213" i="4"/>
  <c r="M213" i="4" s="1"/>
  <c r="N213" i="4" s="1"/>
  <c r="L212" i="4"/>
  <c r="M212" i="4" s="1"/>
  <c r="N212" i="4" s="1"/>
  <c r="L211" i="4"/>
  <c r="M211" i="4" s="1"/>
  <c r="N211" i="4" s="1"/>
  <c r="L210" i="4"/>
  <c r="M210" i="4" s="1"/>
  <c r="N210" i="4"/>
  <c r="L209" i="4"/>
  <c r="M209" i="4" s="1"/>
  <c r="N209" i="4" s="1"/>
  <c r="L208" i="4"/>
  <c r="M208" i="4" s="1"/>
  <c r="N208" i="4" s="1"/>
  <c r="L207" i="4"/>
  <c r="M207" i="4" s="1"/>
  <c r="N207" i="4" s="1"/>
  <c r="Q206" i="4"/>
  <c r="Q218" i="4"/>
  <c r="Q219" i="4" s="1"/>
  <c r="P206" i="4"/>
  <c r="P218" i="4"/>
  <c r="P219" i="4"/>
  <c r="O206" i="4"/>
  <c r="L206" i="4"/>
  <c r="M206" i="4"/>
  <c r="N206" i="4" s="1"/>
  <c r="L205" i="4"/>
  <c r="M205" i="4" s="1"/>
  <c r="N205" i="4" s="1"/>
  <c r="L204" i="4"/>
  <c r="M204" i="4"/>
  <c r="N204" i="4" s="1"/>
  <c r="L203" i="4"/>
  <c r="M203" i="4" s="1"/>
  <c r="N203" i="4" s="1"/>
  <c r="L202" i="4"/>
  <c r="M202" i="4"/>
  <c r="N202" i="4" s="1"/>
  <c r="L201" i="4"/>
  <c r="M201" i="4" s="1"/>
  <c r="N201" i="4" s="1"/>
  <c r="L200" i="4"/>
  <c r="M200" i="4"/>
  <c r="N200" i="4" s="1"/>
  <c r="L199" i="4"/>
  <c r="M199" i="4" s="1"/>
  <c r="N199" i="4" s="1"/>
  <c r="L198" i="4"/>
  <c r="M198" i="4"/>
  <c r="N198" i="4" s="1"/>
  <c r="L197" i="4"/>
  <c r="M197" i="4" s="1"/>
  <c r="N197" i="4" s="1"/>
  <c r="L196" i="4"/>
  <c r="M196" i="4"/>
  <c r="N196" i="4" s="1"/>
  <c r="L195" i="4"/>
  <c r="M195" i="4" s="1"/>
  <c r="N195" i="4" s="1"/>
  <c r="L194" i="4"/>
  <c r="M194" i="4"/>
  <c r="N194" i="4" s="1"/>
  <c r="L193" i="4"/>
  <c r="M193" i="4" s="1"/>
  <c r="N193" i="4" s="1"/>
  <c r="L192" i="4"/>
  <c r="M192" i="4"/>
  <c r="N192" i="4" s="1"/>
  <c r="Q191" i="4"/>
  <c r="Q203" i="4" s="1"/>
  <c r="P191" i="4"/>
  <c r="P203" i="4"/>
  <c r="O191" i="4"/>
  <c r="O203" i="4"/>
  <c r="L191" i="4"/>
  <c r="M191" i="4" s="1"/>
  <c r="N191" i="4" s="1"/>
  <c r="L190" i="4"/>
  <c r="M190" i="4" s="1"/>
  <c r="N190" i="4" s="1"/>
  <c r="L189" i="4"/>
  <c r="M189" i="4" s="1"/>
  <c r="N189" i="4" s="1"/>
  <c r="L188" i="4"/>
  <c r="M188" i="4" s="1"/>
  <c r="N188" i="4" s="1"/>
  <c r="L187" i="4"/>
  <c r="M187" i="4" s="1"/>
  <c r="N187" i="4" s="1"/>
  <c r="L186" i="4"/>
  <c r="M186" i="4" s="1"/>
  <c r="N186" i="4" s="1"/>
  <c r="L185" i="4"/>
  <c r="M185" i="4" s="1"/>
  <c r="N185" i="4" s="1"/>
  <c r="L184" i="4"/>
  <c r="M184" i="4" s="1"/>
  <c r="N184" i="4"/>
  <c r="L183" i="4"/>
  <c r="M183" i="4" s="1"/>
  <c r="N183" i="4" s="1"/>
  <c r="L182" i="4"/>
  <c r="M182" i="4" s="1"/>
  <c r="N182" i="4" s="1"/>
  <c r="L181" i="4"/>
  <c r="M181" i="4" s="1"/>
  <c r="N181" i="4" s="1"/>
  <c r="L180" i="4"/>
  <c r="M180" i="4" s="1"/>
  <c r="N180" i="4"/>
  <c r="L179" i="4"/>
  <c r="M179" i="4" s="1"/>
  <c r="N179" i="4" s="1"/>
  <c r="L178" i="4"/>
  <c r="M178" i="4" s="1"/>
  <c r="N178" i="4" s="1"/>
  <c r="L177" i="4"/>
  <c r="M177" i="4" s="1"/>
  <c r="N177" i="4" s="1"/>
  <c r="Q176" i="4"/>
  <c r="Q188" i="4" s="1"/>
  <c r="P176" i="4"/>
  <c r="P188" i="4"/>
  <c r="P189" i="4"/>
  <c r="O176" i="4"/>
  <c r="L176" i="4"/>
  <c r="M176" i="4" s="1"/>
  <c r="N176" i="4" s="1"/>
  <c r="L175" i="4"/>
  <c r="M175" i="4" s="1"/>
  <c r="N175" i="4"/>
  <c r="L174" i="4"/>
  <c r="M174" i="4" s="1"/>
  <c r="N174" i="4" s="1"/>
  <c r="L173" i="4"/>
  <c r="M173" i="4" s="1"/>
  <c r="N173" i="4" s="1"/>
  <c r="L172" i="4"/>
  <c r="M172" i="4" s="1"/>
  <c r="N172" i="4"/>
  <c r="L171" i="4"/>
  <c r="M171" i="4" s="1"/>
  <c r="N171" i="4" s="1"/>
  <c r="L170" i="4"/>
  <c r="M170" i="4" s="1"/>
  <c r="N170" i="4"/>
  <c r="L169" i="4"/>
  <c r="M169" i="4" s="1"/>
  <c r="N169" i="4" s="1"/>
  <c r="L168" i="4"/>
  <c r="M168" i="4" s="1"/>
  <c r="N168" i="4" s="1"/>
  <c r="L167" i="4"/>
  <c r="M167" i="4" s="1"/>
  <c r="N167" i="4" s="1"/>
  <c r="L166" i="4"/>
  <c r="M166" i="4" s="1"/>
  <c r="N166" i="4"/>
  <c r="L165" i="4"/>
  <c r="M165" i="4" s="1"/>
  <c r="N165" i="4" s="1"/>
  <c r="L164" i="4"/>
  <c r="M164" i="4" s="1"/>
  <c r="N164" i="4"/>
  <c r="L163" i="4"/>
  <c r="M163" i="4" s="1"/>
  <c r="N163" i="4" s="1"/>
  <c r="L162" i="4"/>
  <c r="M162" i="4" s="1"/>
  <c r="N162" i="4"/>
  <c r="Q161" i="4"/>
  <c r="Q173" i="4"/>
  <c r="P161" i="4"/>
  <c r="O161" i="4"/>
  <c r="O173" i="4"/>
  <c r="O174" i="4"/>
  <c r="L161" i="4"/>
  <c r="M161" i="4" s="1"/>
  <c r="N161" i="4" s="1"/>
  <c r="L160" i="4"/>
  <c r="M160" i="4" s="1"/>
  <c r="N160" i="4"/>
  <c r="L159" i="4"/>
  <c r="M159" i="4" s="1"/>
  <c r="N159" i="4" s="1"/>
  <c r="L158" i="4"/>
  <c r="M158" i="4" s="1"/>
  <c r="N158" i="4"/>
  <c r="L157" i="4"/>
  <c r="M157" i="4" s="1"/>
  <c r="N157" i="4" s="1"/>
  <c r="L156" i="4"/>
  <c r="M156" i="4" s="1"/>
  <c r="N156" i="4" s="1"/>
  <c r="L155" i="4"/>
  <c r="M155" i="4" s="1"/>
  <c r="N155" i="4" s="1"/>
  <c r="L154" i="4"/>
  <c r="M154" i="4" s="1"/>
  <c r="N154" i="4" s="1"/>
  <c r="L153" i="4"/>
  <c r="M153" i="4" s="1"/>
  <c r="N153" i="4" s="1"/>
  <c r="L152" i="4"/>
  <c r="M152" i="4" s="1"/>
  <c r="N152" i="4"/>
  <c r="L151" i="4"/>
  <c r="M151" i="4" s="1"/>
  <c r="N151" i="4" s="1"/>
  <c r="L150" i="4"/>
  <c r="M150" i="4" s="1"/>
  <c r="N150" i="4"/>
  <c r="L149" i="4"/>
  <c r="M149" i="4" s="1"/>
  <c r="N149" i="4" s="1"/>
  <c r="L148" i="4"/>
  <c r="M148" i="4" s="1"/>
  <c r="N148" i="4" s="1"/>
  <c r="L147" i="4"/>
  <c r="M147" i="4" s="1"/>
  <c r="N147" i="4" s="1"/>
  <c r="Q146" i="4"/>
  <c r="Q158" i="4"/>
  <c r="Q159" i="4" s="1"/>
  <c r="P146" i="4"/>
  <c r="P158" i="4"/>
  <c r="P159" i="4"/>
  <c r="O146" i="4"/>
  <c r="L146" i="4"/>
  <c r="M146" i="4" s="1"/>
  <c r="N146" i="4"/>
  <c r="L145" i="4"/>
  <c r="M145" i="4" s="1"/>
  <c r="N145" i="4" s="1"/>
  <c r="L144" i="4"/>
  <c r="M144" i="4" s="1"/>
  <c r="N144" i="4"/>
  <c r="L143" i="4"/>
  <c r="M143" i="4" s="1"/>
  <c r="N143" i="4" s="1"/>
  <c r="L142" i="4"/>
  <c r="M142" i="4" s="1"/>
  <c r="N142" i="4"/>
  <c r="L141" i="4"/>
  <c r="M141" i="4" s="1"/>
  <c r="N141" i="4" s="1"/>
  <c r="L140" i="4"/>
  <c r="M140" i="4" s="1"/>
  <c r="N140" i="4" s="1"/>
  <c r="L139" i="4"/>
  <c r="M139" i="4" s="1"/>
  <c r="N139" i="4" s="1"/>
  <c r="L138" i="4"/>
  <c r="M138" i="4" s="1"/>
  <c r="N138" i="4" s="1"/>
  <c r="L137" i="4"/>
  <c r="M137" i="4" s="1"/>
  <c r="N137" i="4" s="1"/>
  <c r="L136" i="4"/>
  <c r="M136" i="4" s="1"/>
  <c r="N136" i="4"/>
  <c r="L135" i="4"/>
  <c r="M135" i="4" s="1"/>
  <c r="N135" i="4" s="1"/>
  <c r="L134" i="4"/>
  <c r="M134" i="4" s="1"/>
  <c r="N134" i="4"/>
  <c r="L133" i="4"/>
  <c r="M133" i="4" s="1"/>
  <c r="N133" i="4" s="1"/>
  <c r="L132" i="4"/>
  <c r="M132" i="4" s="1"/>
  <c r="N132" i="4" s="1"/>
  <c r="Q131" i="4"/>
  <c r="P131" i="4"/>
  <c r="P143" i="4"/>
  <c r="O131" i="4"/>
  <c r="O143" i="4"/>
  <c r="O144" i="4"/>
  <c r="L131" i="4"/>
  <c r="M131" i="4" s="1"/>
  <c r="N131" i="4" s="1"/>
  <c r="L130" i="4"/>
  <c r="M130" i="4" s="1"/>
  <c r="N130" i="4"/>
  <c r="L129" i="4"/>
  <c r="M129" i="4" s="1"/>
  <c r="N129" i="4" s="1"/>
  <c r="L128" i="4"/>
  <c r="M128" i="4" s="1"/>
  <c r="N128" i="4" s="1"/>
  <c r="L127" i="4"/>
  <c r="M127" i="4" s="1"/>
  <c r="N127" i="4"/>
  <c r="L126" i="4"/>
  <c r="M126" i="4" s="1"/>
  <c r="N126" i="4" s="1"/>
  <c r="L125" i="4"/>
  <c r="M125" i="4" s="1"/>
  <c r="N125" i="4" s="1"/>
  <c r="L124" i="4"/>
  <c r="M124" i="4"/>
  <c r="N124" i="4" s="1"/>
  <c r="L123" i="4"/>
  <c r="M123" i="4" s="1"/>
  <c r="N123" i="4" s="1"/>
  <c r="L122" i="4"/>
  <c r="M122" i="4" s="1"/>
  <c r="N122" i="4" s="1"/>
  <c r="L121" i="4"/>
  <c r="M121" i="4" s="1"/>
  <c r="N121" i="4" s="1"/>
  <c r="L120" i="4"/>
  <c r="M120" i="4" s="1"/>
  <c r="N120" i="4" s="1"/>
  <c r="L119" i="4"/>
  <c r="M119" i="4" s="1"/>
  <c r="N119" i="4"/>
  <c r="L118" i="4"/>
  <c r="M118" i="4" s="1"/>
  <c r="N118" i="4" s="1"/>
  <c r="L117" i="4"/>
  <c r="M117" i="4" s="1"/>
  <c r="N117" i="4" s="1"/>
  <c r="Q116" i="4"/>
  <c r="Q128" i="4"/>
  <c r="Q129" i="4" s="1"/>
  <c r="P116" i="4"/>
  <c r="P128" i="4"/>
  <c r="O116" i="4"/>
  <c r="L116" i="4"/>
  <c r="M116" i="4"/>
  <c r="N116" i="4"/>
  <c r="L115" i="4"/>
  <c r="M115" i="4" s="1"/>
  <c r="N115" i="4" s="1"/>
  <c r="L114" i="4"/>
  <c r="M114" i="4"/>
  <c r="N114" i="4" s="1"/>
  <c r="L113" i="4"/>
  <c r="M113" i="4" s="1"/>
  <c r="N113" i="4" s="1"/>
  <c r="L112" i="4"/>
  <c r="M112" i="4"/>
  <c r="N112" i="4"/>
  <c r="L111" i="4"/>
  <c r="M111" i="4" s="1"/>
  <c r="N111" i="4" s="1"/>
  <c r="L110" i="4"/>
  <c r="M110" i="4"/>
  <c r="N110" i="4" s="1"/>
  <c r="L109" i="4"/>
  <c r="M109" i="4" s="1"/>
  <c r="N109" i="4" s="1"/>
  <c r="L108" i="4"/>
  <c r="M108" i="4"/>
  <c r="N108" i="4"/>
  <c r="L107" i="4"/>
  <c r="M107" i="4" s="1"/>
  <c r="N107" i="4" s="1"/>
  <c r="L106" i="4"/>
  <c r="M106" i="4"/>
  <c r="N106" i="4" s="1"/>
  <c r="L105" i="4"/>
  <c r="M105" i="4" s="1"/>
  <c r="N105" i="4" s="1"/>
  <c r="L104" i="4"/>
  <c r="M104" i="4"/>
  <c r="N104" i="4"/>
  <c r="L103" i="4"/>
  <c r="M103" i="4" s="1"/>
  <c r="N103" i="4" s="1"/>
  <c r="L102" i="4"/>
  <c r="M102" i="4"/>
  <c r="N102" i="4" s="1"/>
  <c r="Q101" i="4"/>
  <c r="P101" i="4"/>
  <c r="P113" i="4"/>
  <c r="P114" i="4"/>
  <c r="O101" i="4"/>
  <c r="O113" i="4"/>
  <c r="L101" i="4"/>
  <c r="M101" i="4"/>
  <c r="N101" i="4" s="1"/>
  <c r="L100" i="4"/>
  <c r="M100" i="4"/>
  <c r="N100" i="4"/>
  <c r="L97" i="4"/>
  <c r="M97" i="4" s="1"/>
  <c r="N97" i="4" s="1"/>
  <c r="L96" i="4"/>
  <c r="M96" i="4"/>
  <c r="N96" i="4" s="1"/>
  <c r="L95" i="4"/>
  <c r="M95" i="4"/>
  <c r="N95" i="4" s="1"/>
  <c r="L94" i="4"/>
  <c r="M94" i="4"/>
  <c r="N94" i="4"/>
  <c r="L93" i="4"/>
  <c r="M93" i="4" s="1"/>
  <c r="N93" i="4" s="1"/>
  <c r="L92" i="4"/>
  <c r="M92" i="4"/>
  <c r="N92" i="4" s="1"/>
  <c r="L91" i="4"/>
  <c r="M91" i="4"/>
  <c r="N91" i="4" s="1"/>
  <c r="L90" i="4"/>
  <c r="M90" i="4"/>
  <c r="N90" i="4"/>
  <c r="L89" i="4"/>
  <c r="M89" i="4" s="1"/>
  <c r="N89" i="4" s="1"/>
  <c r="L88" i="4"/>
  <c r="M88" i="4"/>
  <c r="N88" i="4" s="1"/>
  <c r="L87" i="4"/>
  <c r="M87" i="4"/>
  <c r="N87" i="4" s="1"/>
  <c r="Q86" i="4"/>
  <c r="P86" i="4"/>
  <c r="O86" i="4"/>
  <c r="L86" i="4"/>
  <c r="M86" i="4" s="1"/>
  <c r="N86" i="4" s="1"/>
  <c r="L85" i="4"/>
  <c r="M85" i="4" s="1"/>
  <c r="N85" i="4" s="1"/>
  <c r="L84" i="4"/>
  <c r="M84" i="4" s="1"/>
  <c r="N84" i="4" s="1"/>
  <c r="L83" i="4"/>
  <c r="M83" i="4" s="1"/>
  <c r="N83" i="4" s="1"/>
  <c r="L82" i="4"/>
  <c r="M82" i="4" s="1"/>
  <c r="N82" i="4"/>
  <c r="L81" i="4"/>
  <c r="M81" i="4" s="1"/>
  <c r="N81" i="4" s="1"/>
  <c r="L80" i="4"/>
  <c r="M80" i="4" s="1"/>
  <c r="N80" i="4" s="1"/>
  <c r="L79" i="4"/>
  <c r="M79" i="4"/>
  <c r="N79" i="4" s="1"/>
  <c r="L78" i="4"/>
  <c r="M78" i="4" s="1"/>
  <c r="N78" i="4" s="1"/>
  <c r="L77" i="4"/>
  <c r="M77" i="4" s="1"/>
  <c r="N77" i="4" s="1"/>
  <c r="L76" i="4"/>
  <c r="M76" i="4" s="1"/>
  <c r="N76" i="4" s="1"/>
  <c r="L75" i="4"/>
  <c r="M75" i="4" s="1"/>
  <c r="N75" i="4" s="1"/>
  <c r="L74" i="4"/>
  <c r="M74" i="4" s="1"/>
  <c r="N74" i="4"/>
  <c r="L73" i="4"/>
  <c r="M73" i="4" s="1"/>
  <c r="N73" i="4" s="1"/>
  <c r="L72" i="4"/>
  <c r="M72" i="4" s="1"/>
  <c r="N72" i="4" s="1"/>
  <c r="Q71" i="4"/>
  <c r="Q83" i="4"/>
  <c r="Q84" i="4"/>
  <c r="P71" i="4"/>
  <c r="P83" i="4"/>
  <c r="O71" i="4"/>
  <c r="O83" i="4"/>
  <c r="L71" i="4"/>
  <c r="M71" i="4"/>
  <c r="N71" i="4"/>
  <c r="L70" i="4"/>
  <c r="M70" i="4" s="1"/>
  <c r="N70" i="4" s="1"/>
  <c r="L69" i="4"/>
  <c r="M69" i="4"/>
  <c r="N69" i="4" s="1"/>
  <c r="L68" i="4"/>
  <c r="M68" i="4"/>
  <c r="N68" i="4" s="1"/>
  <c r="L67" i="4"/>
  <c r="M67" i="4"/>
  <c r="N67" i="4"/>
  <c r="L66" i="4"/>
  <c r="M66" i="4" s="1"/>
  <c r="N66" i="4" s="1"/>
  <c r="L65" i="4"/>
  <c r="M65" i="4"/>
  <c r="N65" i="4" s="1"/>
  <c r="L64" i="4"/>
  <c r="M64" i="4"/>
  <c r="N64" i="4" s="1"/>
  <c r="L63" i="4"/>
  <c r="M63" i="4"/>
  <c r="N63" i="4"/>
  <c r="L62" i="4"/>
  <c r="M62" i="4" s="1"/>
  <c r="N62" i="4" s="1"/>
  <c r="L61" i="4"/>
  <c r="M61" i="4"/>
  <c r="N61" i="4" s="1"/>
  <c r="L60" i="4"/>
  <c r="M60" i="4"/>
  <c r="N60" i="4" s="1"/>
  <c r="L59" i="4"/>
  <c r="M59" i="4" s="1"/>
  <c r="N59" i="4" s="1"/>
  <c r="L58" i="4"/>
  <c r="M58" i="4" s="1"/>
  <c r="N58" i="4" s="1"/>
  <c r="L57" i="4"/>
  <c r="M57" i="4" s="1"/>
  <c r="N57" i="4" s="1"/>
  <c r="Q56" i="4"/>
  <c r="P56" i="4"/>
  <c r="P68" i="4"/>
  <c r="O56" i="4"/>
  <c r="O68" i="4"/>
  <c r="L56" i="4"/>
  <c r="M56" i="4"/>
  <c r="N56" i="4" s="1"/>
  <c r="L55" i="4"/>
  <c r="M55" i="4"/>
  <c r="N55" i="4" s="1"/>
  <c r="L54" i="4"/>
  <c r="M54" i="4"/>
  <c r="N54" i="4" s="1"/>
  <c r="L53" i="4"/>
  <c r="M53" i="4"/>
  <c r="N53" i="4" s="1"/>
  <c r="L52" i="4"/>
  <c r="M52" i="4"/>
  <c r="N52" i="4" s="1"/>
  <c r="L51" i="4"/>
  <c r="M51" i="4"/>
  <c r="N51" i="4" s="1"/>
  <c r="L50" i="4"/>
  <c r="M50" i="4"/>
  <c r="N50" i="4" s="1"/>
  <c r="L49" i="4"/>
  <c r="M49" i="4"/>
  <c r="N49" i="4" s="1"/>
  <c r="L48" i="4"/>
  <c r="M48" i="4"/>
  <c r="N48" i="4" s="1"/>
  <c r="L47" i="4"/>
  <c r="M47" i="4"/>
  <c r="N47" i="4" s="1"/>
  <c r="L46" i="4"/>
  <c r="M46" i="4"/>
  <c r="N46" i="4" s="1"/>
  <c r="L45" i="4"/>
  <c r="M45" i="4"/>
  <c r="N45" i="4" s="1"/>
  <c r="L44" i="4"/>
  <c r="M44" i="4"/>
  <c r="N44" i="4" s="1"/>
  <c r="L43" i="4"/>
  <c r="M43" i="4"/>
  <c r="N43" i="4" s="1"/>
  <c r="L42" i="4"/>
  <c r="M42" i="4"/>
  <c r="N42" i="4" s="1"/>
  <c r="Q41" i="4"/>
  <c r="Q53" i="4"/>
  <c r="P41" i="4"/>
  <c r="P53" i="4" s="1"/>
  <c r="P54" i="4" s="1"/>
  <c r="O41" i="4"/>
  <c r="L41" i="4"/>
  <c r="M41" i="4" s="1"/>
  <c r="N41" i="4" s="1"/>
  <c r="L40" i="4"/>
  <c r="M40" i="4" s="1"/>
  <c r="N40" i="4" s="1"/>
  <c r="L39" i="4"/>
  <c r="M39" i="4" s="1"/>
  <c r="N39" i="4" s="1"/>
  <c r="L38" i="4"/>
  <c r="M38" i="4" s="1"/>
  <c r="N38" i="4" s="1"/>
  <c r="L37" i="4"/>
  <c r="M37" i="4" s="1"/>
  <c r="N37" i="4" s="1"/>
  <c r="L36" i="4"/>
  <c r="M36" i="4" s="1"/>
  <c r="N36" i="4" s="1"/>
  <c r="L35" i="4"/>
  <c r="M35" i="4" s="1"/>
  <c r="N35" i="4" s="1"/>
  <c r="L34" i="4"/>
  <c r="M34" i="4" s="1"/>
  <c r="N34" i="4" s="1"/>
  <c r="L33" i="4"/>
  <c r="M33" i="4" s="1"/>
  <c r="N33" i="4" s="1"/>
  <c r="L32" i="4"/>
  <c r="M32" i="4" s="1"/>
  <c r="N32" i="4" s="1"/>
  <c r="L31" i="4"/>
  <c r="M31" i="4" s="1"/>
  <c r="N31" i="4" s="1"/>
  <c r="L30" i="4"/>
  <c r="M30" i="4" s="1"/>
  <c r="N30" i="4" s="1"/>
  <c r="L29" i="4"/>
  <c r="M29" i="4" s="1"/>
  <c r="N29" i="4" s="1"/>
  <c r="L28" i="4"/>
  <c r="M28" i="4" s="1"/>
  <c r="N28" i="4" s="1"/>
  <c r="L27" i="4"/>
  <c r="M27" i="4" s="1"/>
  <c r="N27" i="4" s="1"/>
  <c r="Q26" i="4"/>
  <c r="Q38" i="4"/>
  <c r="Q39" i="4"/>
  <c r="P26" i="4"/>
  <c r="O26" i="4"/>
  <c r="O38" i="4" s="1"/>
  <c r="O39" i="4" s="1"/>
  <c r="L26" i="4"/>
  <c r="M26" i="4" s="1"/>
  <c r="N26" i="4" s="1"/>
  <c r="L24" i="4"/>
  <c r="M24" i="4" s="1"/>
  <c r="N24" i="4" s="1"/>
  <c r="L23" i="4"/>
  <c r="M23" i="4" s="1"/>
  <c r="N23" i="4" s="1"/>
  <c r="L25" i="4"/>
  <c r="M25" i="4" s="1"/>
  <c r="N25" i="4" s="1"/>
  <c r="L12" i="4"/>
  <c r="M12" i="4" s="1"/>
  <c r="N12" i="4" s="1"/>
  <c r="L13" i="4"/>
  <c r="M13" i="4" s="1"/>
  <c r="N13" i="4" s="1"/>
  <c r="L14" i="4"/>
  <c r="M14" i="4" s="1"/>
  <c r="N14" i="4" s="1"/>
  <c r="L15" i="4"/>
  <c r="M15" i="4" s="1"/>
  <c r="N15" i="4" s="1"/>
  <c r="L16" i="4"/>
  <c r="M16" i="4"/>
  <c r="N16" i="4" s="1"/>
  <c r="L17" i="4"/>
  <c r="M17" i="4" s="1"/>
  <c r="N17" i="4" s="1"/>
  <c r="L18" i="4"/>
  <c r="M18" i="4"/>
  <c r="N18" i="4" s="1"/>
  <c r="L19" i="4"/>
  <c r="M19" i="4" s="1"/>
  <c r="N19" i="4" s="1"/>
  <c r="L20" i="4"/>
  <c r="M20" i="4"/>
  <c r="N20" i="4" s="1"/>
  <c r="L21" i="4"/>
  <c r="M21" i="4" s="1"/>
  <c r="N21" i="4" s="1"/>
  <c r="L22" i="4"/>
  <c r="M22" i="4" s="1"/>
  <c r="N22" i="4" s="1"/>
  <c r="Q11" i="4"/>
  <c r="Q23" i="4"/>
  <c r="P11" i="4"/>
  <c r="P23" i="4"/>
  <c r="O11" i="4"/>
  <c r="L11" i="4"/>
  <c r="M11" i="4"/>
  <c r="N11" i="4" s="1"/>
  <c r="Q143" i="4"/>
  <c r="Q144" i="4" s="1"/>
  <c r="Q174" i="4"/>
  <c r="O114" i="4"/>
  <c r="P84" i="4"/>
  <c r="P204" i="4"/>
  <c r="Q54" i="4"/>
  <c r="P24" i="4"/>
  <c r="O69" i="4"/>
  <c r="P173" i="4"/>
  <c r="P174" i="4"/>
  <c r="P144" i="4"/>
  <c r="P129" i="4"/>
  <c r="O53" i="4" l="1"/>
  <c r="O54" i="4"/>
  <c r="Q68" i="4"/>
  <c r="Q69" i="4"/>
  <c r="O158" i="4"/>
  <c r="O159" i="4"/>
  <c r="O218" i="4"/>
  <c r="O219" i="4"/>
  <c r="N230" i="4"/>
  <c r="P229" i="4"/>
  <c r="O84" i="4"/>
  <c r="O188" i="4"/>
  <c r="O189" i="4"/>
  <c r="O204" i="4"/>
  <c r="Q189" i="4"/>
  <c r="J11" i="4"/>
  <c r="I229" i="4"/>
  <c r="J229" i="4" s="1"/>
  <c r="Q204" i="4"/>
  <c r="O23" i="4"/>
  <c r="Q24" i="4"/>
  <c r="Q229" i="4" s="1"/>
  <c r="P38" i="4"/>
  <c r="P39" i="4"/>
  <c r="P69" i="4"/>
  <c r="Q113" i="4"/>
  <c r="Q114" i="4" s="1"/>
  <c r="O128" i="4"/>
  <c r="O129" i="4" s="1"/>
  <c r="L229" i="4"/>
  <c r="M229" i="4" s="1"/>
  <c r="H229" i="4"/>
  <c r="O24" i="4" l="1"/>
  <c r="O229" i="4" s="1"/>
</calcChain>
</file>

<file path=xl/sharedStrings.xml><?xml version="1.0" encoding="utf-8"?>
<sst xmlns="http://schemas.openxmlformats.org/spreadsheetml/2006/main" count="466" uniqueCount="250">
  <si>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</si>
  <si>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</si>
  <si>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</si>
  <si>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</si>
  <si>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</si>
  <si>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</si>
  <si>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</si>
  <si>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</si>
  <si>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</si>
  <si>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</si>
  <si>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</si>
  <si>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</si>
  <si>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</si>
  <si>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</si>
  <si>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</si>
  <si>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На основании полученных ценовых предложений начальная (максимальная) цена договора определяется методом сопоставимых рыночных цен (анализ рынка)</t>
  </si>
  <si>
    <t>В результате проведенного расчета Н(М)ЦК, цена договора составила, руб.:</t>
  </si>
  <si>
    <t>Наименование предмета договора</t>
  </si>
  <si>
    <t>к Извещению о проведении</t>
  </si>
  <si>
    <t>запроса котировок в электронной форме</t>
  </si>
  <si>
    <t xml:space="preserve"> Расчет начальной (максимальной) цены договора на основании
Положения «О закупках товаров, работ, услуг для нужд МАУ "Объединенная дирекция парков»
</t>
  </si>
  <si>
    <t xml:space="preserve">Коммерческое предложение №1 
</t>
  </si>
  <si>
    <t xml:space="preserve">Коммерческое предложение  №2  
</t>
  </si>
  <si>
    <t xml:space="preserve">Коммерческое предложение  №3 </t>
  </si>
  <si>
    <t>ИТОГО</t>
  </si>
  <si>
    <t>шт</t>
  </si>
  <si>
    <t xml:space="preserve">Приложение </t>
  </si>
  <si>
    <t>Поставка электрооборудования в 2022 году</t>
  </si>
  <si>
    <r>
      <t xml:space="preserve">Распределительный навесной щит ЩРН-12 </t>
    </r>
    <r>
      <rPr>
        <sz val="12"/>
        <color indexed="8"/>
        <rFont val="Times New Roman"/>
        <family val="1"/>
        <charset val="204"/>
      </rPr>
      <t>265х330х120 мм</t>
    </r>
  </si>
  <si>
    <t>Распределительный навесной щит ЩРН-12 220х300х120</t>
  </si>
  <si>
    <t xml:space="preserve">Распаячная коробка на 4 входа </t>
  </si>
  <si>
    <t xml:space="preserve">Распаячная коробка на 7 входов </t>
  </si>
  <si>
    <t>Труба гофрированная с зондом d=20 мм</t>
  </si>
  <si>
    <t>Труба гофрированная с зондом d=25 мм</t>
  </si>
  <si>
    <t>Труба гофрированная с зондом усиленная d=25 мм</t>
  </si>
  <si>
    <t>Труба гофрированная с зондом усиленная d=32 мм</t>
  </si>
  <si>
    <t>Провод ПБППГ 2х1,5</t>
  </si>
  <si>
    <t>Провод ПБППГ 2х2,5</t>
  </si>
  <si>
    <t>Провод ПБППГ 3х2,5</t>
  </si>
  <si>
    <t>Кабель ВВГПнГ    3х1,5</t>
  </si>
  <si>
    <t>Кабель ВВГПнГ    3х2,5</t>
  </si>
  <si>
    <t>Кабель ВВГПнГ    4х2,5</t>
  </si>
  <si>
    <t>Кабель ВВГПнГ    4х4</t>
  </si>
  <si>
    <t>Кабель ВВГПнГ    4х6</t>
  </si>
  <si>
    <t>Провод СИП-4   2х16</t>
  </si>
  <si>
    <t>Провод СИП-4    4х16</t>
  </si>
  <si>
    <t>Провод СИП-4    4х25</t>
  </si>
  <si>
    <t>Кабель АВБбШВ 4х16</t>
  </si>
  <si>
    <t>Лампа светодиодная 25 Вт</t>
  </si>
  <si>
    <t>Лампа накаливания с прозрачной колбой 40 Вт</t>
  </si>
  <si>
    <t>Лампа накаливания с прозрачной колбой 60 Вт</t>
  </si>
  <si>
    <t xml:space="preserve">Лампа светодиодная </t>
  </si>
  <si>
    <t>Скоба металлическая однолапковая с внутренним диаметром 20-22 мм</t>
  </si>
  <si>
    <t>Скоба металлическая однолапковая с внутренним диаметром 25-26 мм</t>
  </si>
  <si>
    <t>Скоба металлическая однолапковая с внутренним диаметром 31-32 мм</t>
  </si>
  <si>
    <t>Автоматический выключатель 1Р 6А 4,5кА</t>
  </si>
  <si>
    <t>Автоматический выключатель 1Р 10А 4,5кА</t>
  </si>
  <si>
    <t>Автоматический выключатель 1Р 16А 6кА</t>
  </si>
  <si>
    <t>Автоматический выключатель 3Р 16А 6кА</t>
  </si>
  <si>
    <t>Автоматический выключатель 1Р 25А 6кА</t>
  </si>
  <si>
    <t>Автоматический выключатель 3Р 25А 6кА</t>
  </si>
  <si>
    <t>Выключатель накладной 10А-250В IP20</t>
  </si>
  <si>
    <t>Выключатель проходной накладной 10А-250В IP20</t>
  </si>
  <si>
    <t>Рубильник модульный 3Р 63А IP20</t>
  </si>
  <si>
    <t>Рубильник модульный 3Р 100А IP20</t>
  </si>
  <si>
    <t>Рубильник модульный 3Р 125А IP20</t>
  </si>
  <si>
    <t>Рубильник модульный 3Р 160А IP20</t>
  </si>
  <si>
    <t>Рубильник модульный реверсивный 100А</t>
  </si>
  <si>
    <t xml:space="preserve">Рубильник реверсивный 160А </t>
  </si>
  <si>
    <t>Держатель плавкой вставки 10х38 мм</t>
  </si>
  <si>
    <t>Держатель плавкой вставки 14х51 мм</t>
  </si>
  <si>
    <t>Держатель плавкой вставки Габарит 00</t>
  </si>
  <si>
    <t>Держатель плавкой вставки Габарит 0</t>
  </si>
  <si>
    <t>Вставка плавкая 63А</t>
  </si>
  <si>
    <t>Вставка плавкая 100А Габарит 00</t>
  </si>
  <si>
    <t>Вставка плавкая 100А Габарит 0</t>
  </si>
  <si>
    <t>Вставка плавкая 125А</t>
  </si>
  <si>
    <t>Вставка плавкая 160А</t>
  </si>
  <si>
    <t>Таймер электронный ТЭ15-1мин/7дн-16on/off-16А-DIN</t>
  </si>
  <si>
    <t xml:space="preserve">Распаячная коробка открытой установки с гермовводами </t>
  </si>
  <si>
    <t>Розетка 3х2Р 16А-250В, IP20</t>
  </si>
  <si>
    <t>Розетка трёхместная с заглушками 2Р 16А-250В, IP44</t>
  </si>
  <si>
    <t>Розетка настенная с заглушкой 2Р+РЕ 16А-250В, IP44</t>
  </si>
  <si>
    <t>Розетка двухместная влагозащищённая 16А IP54</t>
  </si>
  <si>
    <t>Розетка трёхместная влагозащищённая 16А IP54</t>
  </si>
  <si>
    <t>Розетка открытой установки 2Р+Е 16А IP20</t>
  </si>
  <si>
    <t>Розетка двойная открытой установки 2Р+Е 16А IP20</t>
  </si>
  <si>
    <t xml:space="preserve">Розетка кабельная IP67 32А 1Р+N+РЕ 220В </t>
  </si>
  <si>
    <t>Розетка щитовая 16А</t>
  </si>
  <si>
    <t>Угловая каучуковая вилка EKF с кольцом 230В 2P+PE 16A IP44</t>
  </si>
  <si>
    <t>Вилка прямая 16А 250В</t>
  </si>
  <si>
    <t>Вилка кабельная IP67 32А 3Р+N 380В</t>
  </si>
  <si>
    <t>Наконечник кольцевой прямой 2-6 кольцо 1,5-2,5 мм</t>
  </si>
  <si>
    <t>Гильза алюминий 25 мм кв</t>
  </si>
  <si>
    <t>Гильза алюминий 35 мм кв</t>
  </si>
  <si>
    <t>Гильза переходная ГАМ 16-10</t>
  </si>
  <si>
    <t>Зажим наборный ЗНИ-4мм2</t>
  </si>
  <si>
    <t>Клеммник концевой изолированный ККИ 16 мм2</t>
  </si>
  <si>
    <t>Клемма монтажная 2-проводная</t>
  </si>
  <si>
    <t xml:space="preserve">Клемма монтажная 3-проводная </t>
  </si>
  <si>
    <t>Клемма монтажная для фазных проводников, 3 контактные группы</t>
  </si>
  <si>
    <t>Блок распределительный КБР на DIN-рейку и монтажную панель 160A серый</t>
  </si>
  <si>
    <t>Блок распределительный КБР на DIN-рейку и монтажную панель 160A синий</t>
  </si>
  <si>
    <t>Блок распределительный КБР на DIN-рейку и монтажную панель 160A зелёный</t>
  </si>
  <si>
    <t>Блок распределительный КБР на DIN-рейку и монтажную панель 125A серый</t>
  </si>
  <si>
    <t>Блок распределительный КБР на DIN-рейку и монтажную панель 125A синий</t>
  </si>
  <si>
    <t>Блок распределительный КБР на DIN-рейку и монтажную панель 125A зелёный</t>
  </si>
  <si>
    <t>Шины на DIN-рейку в корпусе (кросс-модуль) ШНК 4х7 3L+PEN</t>
  </si>
  <si>
    <t xml:space="preserve">Хомут нейлоновый белый       2,5 х100 мм </t>
  </si>
  <si>
    <t xml:space="preserve">Хомут нейлоновый белый 3,6х150 мм </t>
  </si>
  <si>
    <t xml:space="preserve">Хомут нейлоновый белый 3,6х250мм </t>
  </si>
  <si>
    <t xml:space="preserve">Хомут нейлоновый белый 4,8х300 мм </t>
  </si>
  <si>
    <t xml:space="preserve">Трубка термоусаживаемая клеевая 8/2   4:1 </t>
  </si>
  <si>
    <t xml:space="preserve">Трубка термоусаживаемая клеевая 12/3   4:1 </t>
  </si>
  <si>
    <t xml:space="preserve">Трубка термоусаживаемая клеевая 16/4   4:1 </t>
  </si>
  <si>
    <t xml:space="preserve">Трубка термоусаживаемая клеевая 24/6   4:1 </t>
  </si>
  <si>
    <t xml:space="preserve">Трубка термоусаживаемая клеевая 40/10   4:1 </t>
  </si>
  <si>
    <t>Перчатка кабельная термоусаживаемая 4х16-50</t>
  </si>
  <si>
    <t>Перчатка кабельная термоусаживаемая 4х25</t>
  </si>
  <si>
    <t>Перчатка кабельная термоусаживаемая 5х16</t>
  </si>
  <si>
    <t>Трубка ТВ-40 ПВХ «кембрик» 6 мм</t>
  </si>
  <si>
    <t>Трубка ТВ-40 ПВХ «кембрик» 8 мм</t>
  </si>
  <si>
    <t>Трубка ТВ-40 ПВХ «кембрик» 12 мм</t>
  </si>
  <si>
    <t>Трубка ТВ-40 ПВХ «кембрик» 15 мм</t>
  </si>
  <si>
    <t>Трубка ТВ-40 ПВХ «кембрик» 20 мм</t>
  </si>
  <si>
    <t>Провод ПУГВ (ПВ-3) 1х2,5 мм</t>
  </si>
  <si>
    <t>Провод ПУГВ (ПВ-3)
      1 х 4 мм</t>
  </si>
  <si>
    <t>Провод ПУГВ (ПВ-3)
       1 х 6 мм</t>
  </si>
  <si>
    <t xml:space="preserve">Автоматический выключатель 1Р 32А 6кА IP20 </t>
  </si>
  <si>
    <t xml:space="preserve">Автоматический выключатель 3Р 32А 6кА IP20 </t>
  </si>
  <si>
    <t>Автоматический выключатель 1Р 40А 6кА IP20</t>
  </si>
  <si>
    <t>Автоматический выключатель 3Р 40А 10кА IP20</t>
  </si>
  <si>
    <t>Автоматический выключатель 1Р 50А 10кА IP20</t>
  </si>
  <si>
    <t>Автоматический выключатель 3Р 50А 10кА IP20</t>
  </si>
  <si>
    <t>Автоматический выключатель 1Р 63А 10кА IP20</t>
  </si>
  <si>
    <t>Автоматический выключатель 3Р 63А 10кА IP20</t>
  </si>
  <si>
    <t xml:space="preserve">Автоматический выключатель 3Р 80А 35кА IP20 </t>
  </si>
  <si>
    <t xml:space="preserve">Автоматический выключатель 3Р 100А 35кА IP20 </t>
  </si>
  <si>
    <t>Контактор модульный 
1ДИН 220В 16А 1НО 1НЗ</t>
  </si>
  <si>
    <t>Контактор модульный 
2ДИН 220В 40А 2НО 2НЗ</t>
  </si>
  <si>
    <t xml:space="preserve">Контактор модульный 
3ДИН 220В 40А 4НО </t>
  </si>
  <si>
    <t xml:space="preserve">Контактор модульный 
3ДИН 220В 63А 4НО </t>
  </si>
  <si>
    <t>Розетка двойная 2П+3 открытой установки IP20 16А с заземлением</t>
  </si>
  <si>
    <t>Вилка прямая каучук 
2Р+РЕ 16А 250В IP44</t>
  </si>
  <si>
    <t>Наконечник кольцевой прямой 5,5-6 кольцо 4-6 мм</t>
  </si>
  <si>
    <t>Наконечник луженый медный ТМЛ 2,5 мм2</t>
  </si>
  <si>
    <t>Наконечник луженый медный ТМЛ 4 мм2</t>
  </si>
  <si>
    <t>Наконечник луженый медный ТМЛ 6 мм2</t>
  </si>
  <si>
    <t>Гильза ГМЛ 2,5 мм2</t>
  </si>
  <si>
    <t>Гильза ГМЛ 4 мм2</t>
  </si>
  <si>
    <t>Гильза ГМЛ 6 мм2</t>
  </si>
  <si>
    <t>Гильза ГМЛ 16 мм2</t>
  </si>
  <si>
    <t>Гильза алюминий 16 мм2</t>
  </si>
  <si>
    <t>Клеммник винтовой изолированный проходной 
 6 мм2 2 точки подключения</t>
  </si>
  <si>
    <t>Клеммник винтовой изолированный проходной 
 10 мм2 2 точки подключения 2 точки подключения</t>
  </si>
  <si>
    <t>Клеммник винтовой изолированный проходной 
 16 мм2 2 точки подключения</t>
  </si>
  <si>
    <t xml:space="preserve">Зажим винтовой концевой изолированный КЗВИ 6.0 мм2 </t>
  </si>
  <si>
    <t>Зажим винтовой концевой изолированный КЗВИ 10 мм2</t>
  </si>
  <si>
    <t xml:space="preserve">Зажим винтовой ЗВИ-100 6-25мм2 12пар </t>
  </si>
  <si>
    <t>Соединительная клемма СК-415 (2,5 мм2)</t>
  </si>
  <si>
    <t>Соединительная проходная клемма СК-412-2 (2,5 мм2)</t>
  </si>
  <si>
    <t>Соединительная клемма СК-415 2,5 мм2</t>
  </si>
  <si>
    <t>Соединительная клемма СК-412 2,5 мм2</t>
  </si>
  <si>
    <t xml:space="preserve">Шины на DIN-рейку в корпусе (кросс-модуль) ШНК 4х15 3L+PEN </t>
  </si>
  <si>
    <t>Сжим ответвительный изолированный (орех) 50-70 мм2; 4-35 мм2</t>
  </si>
  <si>
    <t>Сжим ответвительный изолированный (орех) 90-150 мм2; 50-95 мм2</t>
  </si>
  <si>
    <t>Сжим ответвительный изолированный (орех) 16-35 мм2; 16-25 мм2</t>
  </si>
  <si>
    <t>Сжим ответвительный изолированный (орех) 90-150 мм2; 16-50 мм2</t>
  </si>
  <si>
    <t>Зажим ответвительный изолированный прокалывающий 16-95 мм2; 1,5-10 мм2</t>
  </si>
  <si>
    <t>Зажим ответвительный изолированный прокалывающий 25-95 мм2; 25-95 мм2</t>
  </si>
  <si>
    <t>Сжим ответвительный (орех) 16-35 мм2; 1,5-10 мм2</t>
  </si>
  <si>
    <t>Зажим ответвительный соединительный прокалывающий 16-95 мм2; 2,5-35 мм2</t>
  </si>
  <si>
    <t>Муфта соединительная заливная 5х25 мм2</t>
  </si>
  <si>
    <t>Муфта кабельная термоусадочная 5х16 мм2 медного кабеля</t>
  </si>
  <si>
    <t>Гильза ГМЛ 16-6</t>
  </si>
  <si>
    <t>Муфта кабельная термоусадочная 5х16 мм2
алюминиевого кабеля</t>
  </si>
  <si>
    <t>Гильза ГМЛ 16-5,4</t>
  </si>
  <si>
    <t>Муфта кабельная термоусадочная 5х25 мм2
медного кабеля</t>
  </si>
  <si>
    <t>Светильник линейный светодиодный накладной 18Вт 6500К IP65 600 мм</t>
  </si>
  <si>
    <t>Светильник линейный светодиодный накладной 40Вт 6500К IP65 1200 мм</t>
  </si>
  <si>
    <t>Светильник светодиодный уличный консольный</t>
  </si>
  <si>
    <t xml:space="preserve">Аккумуляторный фонарь-прожектор </t>
  </si>
  <si>
    <t>Патрон керамический E27 (контакты медь) с держателем</t>
  </si>
  <si>
    <t>Элемент питания ААА 1,5 В</t>
  </si>
  <si>
    <t>Элемент питания АА 1,5 В</t>
  </si>
  <si>
    <t>Элемент питания «Крона»</t>
  </si>
  <si>
    <t>Сетевой фильтр 16А 250В 5 гнёзд</t>
  </si>
  <si>
    <t>Колодка розеточная 
16А 6 гнёзд</t>
  </si>
  <si>
    <t>Автоматический выключатель дифференциального тока АВДТ С32 32А 30мА</t>
  </si>
  <si>
    <t>Автоматический выключатель дифференциального тока 3Р+N 25А 30мА</t>
  </si>
  <si>
    <t>Щит монтажный с панелью ЩМП 395х310х220 мм</t>
  </si>
  <si>
    <t>Удлинитель силовой на катушке ПВС 3х1,5 мм 16А IP44 50м</t>
  </si>
  <si>
    <t>Удлинитель силовой на катушке ПВС 3х1,5 мм 16А IP44 20м</t>
  </si>
  <si>
    <t>Прожектор светодиодный 
20 Вт</t>
  </si>
  <si>
    <t>Прожектор светодиодный 
50 Вт</t>
  </si>
  <si>
    <t>Прожектор светодиодный 
100 Вт</t>
  </si>
  <si>
    <t>Шкаф с монтажной платой ЩМП 600х400х220 мм</t>
  </si>
  <si>
    <t>Навесной бокс ЩРН-П-6</t>
  </si>
  <si>
    <t>Кабель-канал 16х16</t>
  </si>
  <si>
    <t>Кабель-канал 25х16</t>
  </si>
  <si>
    <t>Кабель-канал 40х16</t>
  </si>
  <si>
    <t>Кабель-канал 25х25</t>
  </si>
  <si>
    <t>Кабель-канал 40х25</t>
  </si>
  <si>
    <t>Кабель в ПВХ-оболочке 
NYM 3х2,5 мм</t>
  </si>
  <si>
    <t>Кабель в ПВХ-оболочке 
NYM 3х1,5 мм</t>
  </si>
  <si>
    <t>Труба гофрированная ПНД d=20 мм</t>
  </si>
  <si>
    <t>Труба гофрированная ПНД d=25 мм</t>
  </si>
  <si>
    <t>Труба гофрированная ПНД d=32 мм</t>
  </si>
  <si>
    <t>DIN-рейка оцинкованная высокая (усиленная)</t>
  </si>
  <si>
    <t>Изолента ПВХ красная</t>
  </si>
  <si>
    <t>Изолента ПВХ синяя</t>
  </si>
  <si>
    <t>Изолента ПВХ белая</t>
  </si>
  <si>
    <t>Изолента ПВХ зеленая</t>
  </si>
  <si>
    <t>Изолента ПВХ желто-зеленая</t>
  </si>
  <si>
    <t>Лента изоляционная прорезиненная ХБ</t>
  </si>
  <si>
    <t>Счетчик электроэнергии однофазный</t>
  </si>
  <si>
    <t>Счетчик электроэнергии трехфазный</t>
  </si>
  <si>
    <t>Токоизмерительные клещи</t>
  </si>
  <si>
    <t>Изолированный нож с пяткой</t>
  </si>
  <si>
    <t>Ножницы секторные (кабелерез)</t>
  </si>
  <si>
    <t>Пресс-клещи со сменными матрицами</t>
  </si>
  <si>
    <t>Болт шестигранный М6х30</t>
  </si>
  <si>
    <t>Гайка шестигранная М6</t>
  </si>
  <si>
    <t>Шайба плоская М6</t>
  </si>
  <si>
    <t>Реле выбора фаз с дисплеем</t>
  </si>
  <si>
    <t>Регистратор параметров электрической сети с интерфейсом</t>
  </si>
  <si>
    <t>Автоматическая система управления насосами</t>
  </si>
  <si>
    <t>Преобразователь частоты</t>
  </si>
  <si>
    <t>Лампа сигнальная ЛС-47 красная</t>
  </si>
  <si>
    <t>Комплект промежуточной подвески в сборе</t>
  </si>
  <si>
    <t xml:space="preserve">Анкерный зажим </t>
  </si>
  <si>
    <t>Электротехнический влагозащищённый шкаф</t>
  </si>
  <si>
    <t>Кабель КВВГнг 4х2,5 мм2</t>
  </si>
  <si>
    <t>м</t>
  </si>
  <si>
    <t>упак</t>
  </si>
  <si>
    <t>Наконечник-гильза с изолированным фланцем 1,5 мм2 (красный)</t>
  </si>
  <si>
    <t>Наконечник-гильза с изолированным фланцем 2,5 мм2 (синий)</t>
  </si>
  <si>
    <t>Наконечник-гильза с изолированным фланцем 4 мм2 (серый)</t>
  </si>
  <si>
    <t>Наконечник-гильза с изолированным фланцем 6 мм2 (чёрный)</t>
  </si>
  <si>
    <t>Наконечник-гильза с изолированным фланцем 1 мм2 (тёмно-красный)</t>
  </si>
  <si>
    <t>Штыревой втулочный изолированный наконечник (двойной)
НШвИ
2,5х10 мм2</t>
  </si>
  <si>
    <t>Штыревой втулочный изолированный наконечник (двойной)
НШвИ
4х12 мм2</t>
  </si>
  <si>
    <t>Штыревой втулочный изолированный наконечник (двойной)
НШвИ
6,0х14 мм2</t>
  </si>
  <si>
    <t>Наконечник ТА 16-8-5,4</t>
  </si>
  <si>
    <t>Наконечник ТА 25-8-7</t>
  </si>
  <si>
    <t xml:space="preserve">Наконечник ТА 35-10-8 </t>
  </si>
  <si>
    <t>В соответствии с пунктом 2 статьи 72 Бюджетного кодекса Российской Федерации и на основании выделенных лимитов бюджетных обязательств НМЦК установить в размере 600 000,00 (Шестьсот тысяч рублей 00 копеек).</t>
  </si>
  <si>
    <r>
      <t>В результате проведенного расчета НМЦК, рассчитанная заказчиком методом сопоставимых рыночных цен (анализа рынка), учитывая вышеизложенное, составила: 6</t>
    </r>
    <r>
      <rPr>
        <b/>
        <sz val="11"/>
        <color indexed="8"/>
        <rFont val="Calibri"/>
        <family val="2"/>
        <charset val="204"/>
      </rPr>
      <t>00 000,00 руб. (Шестьсот тысяч рублей 00 копеек)</t>
    </r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</si>
  <si>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</si>
  <si>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Для установления стоимости единицытовара были использованы предложения трех потенциальных поставщиков, которые систематизированы и приведены в вышеуказанной таблице прилагаемой к настоящему обоснованию НМЦК. Для обеспечения конфиденциальности каждому поставщику присвоен порядковый номер.
При заключении договора цена каждого товара снижается в процентном соотношении, пропорционально снижению общей стоимости в результате проведения аукциона в электронной форме.
Оплата товара осуществляется по цене единицы товара исходя из объема фактически поставленного товара.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</si>
</sst>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12121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4" fontId="9" fillId="0" borderId="0" xfId="0" applyNumberFormat="1" applyFont="1"/>
    <xf numFmtId="0" fontId="8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/>
    <xf numFmtId="4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5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left" vertical="center"/>
    </xf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8" fillId="0" borderId="8" xfId="0" applyFont="1" applyBorder="1" applyAlignment="1"/>
    <xf numFmtId="0" fontId="8" fillId="0" borderId="7" xfId="0" applyFont="1" applyBorder="1" applyAlignment="1"/>
    <xf numFmtId="0" fontId="1" fillId="0" borderId="9" xfId="0" applyFont="1" applyBorder="1" applyAlignment="1">
      <alignment horizontal="center" vertical="top" wrapText="1"/>
    </xf>
    <xf numFmtId="0" fontId="8" fillId="0" borderId="10" xfId="0" applyFont="1" applyBorder="1" applyAlignment="1"/>
    <xf numFmtId="0" fontId="8" fillId="0" borderId="11" xfId="0" applyFont="1" applyBorder="1" applyAlignment="1"/>
    <xf numFmtId="0" fontId="1" fillId="0" borderId="1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left" wrapText="1"/>
    </xf>
    <xf numFmtId="4" fontId="14" fillId="0" borderId="0" xfId="0" applyNumberFormat="1" applyFont="1" applyFill="1" applyBorder="1" applyAlignment="1">
      <alignment horizontal="left" wrapText="1"/>
    </xf>
    <xf numFmtId="4" fontId="16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left" vertical="top" wrapText="1"/>
    </xf>
    <xf numFmtId="4" fontId="14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/>
    </xf>
    <xf numFmtId="4" fontId="16" fillId="0" borderId="0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9296" name="Picture 1">
          <a:extLst>
            <a:ext uri="{FF2B5EF4-FFF2-40B4-BE49-F238E27FC236}">
              <a16:creationId xmlns:a16="http://schemas.microsoft.com/office/drawing/2014/main" xmlns="" id="{706633AD-F4A8-4BE2-A8C3-80454AA3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48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9297" name="Picture 6">
          <a:extLst>
            <a:ext uri="{FF2B5EF4-FFF2-40B4-BE49-F238E27FC236}">
              <a16:creationId xmlns:a16="http://schemas.microsoft.com/office/drawing/2014/main" xmlns="" id="{63DBC837-208C-49F9-B589-CDA9AF69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8</xdr:row>
      <xdr:rowOff>933450</xdr:rowOff>
    </xdr:from>
    <xdr:to>
      <xdr:col>8</xdr:col>
      <xdr:colOff>28575</xdr:colOff>
      <xdr:row>8</xdr:row>
      <xdr:rowOff>1285875</xdr:rowOff>
    </xdr:to>
    <xdr:pic>
      <xdr:nvPicPr>
        <xdr:cNvPr id="9298" name="Picture 1">
          <a:extLst>
            <a:ext uri="{FF2B5EF4-FFF2-40B4-BE49-F238E27FC236}">
              <a16:creationId xmlns:a16="http://schemas.microsoft.com/office/drawing/2014/main" xmlns="" id="{ED33571B-33D8-4E04-9245-6F318626D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322897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9299" name="Picture 6">
          <a:extLst>
            <a:ext uri="{FF2B5EF4-FFF2-40B4-BE49-F238E27FC236}">
              <a16:creationId xmlns:a16="http://schemas.microsoft.com/office/drawing/2014/main" xmlns="" id="{A41DCC6B-3790-47DB-8F10-A61C30187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9300" name="Picture 1">
          <a:extLst>
            <a:ext uri="{FF2B5EF4-FFF2-40B4-BE49-F238E27FC236}">
              <a16:creationId xmlns:a16="http://schemas.microsoft.com/office/drawing/2014/main" xmlns="" id="{150B5B15-E6D6-45AD-B63A-46C3A6AA3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32480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8</xdr:row>
      <xdr:rowOff>923925</xdr:rowOff>
    </xdr:from>
    <xdr:to>
      <xdr:col>8</xdr:col>
      <xdr:colOff>1019175</xdr:colOff>
      <xdr:row>8</xdr:row>
      <xdr:rowOff>1362075</xdr:rowOff>
    </xdr:to>
    <xdr:pic>
      <xdr:nvPicPr>
        <xdr:cNvPr id="9301" name="Picture 2">
          <a:extLst>
            <a:ext uri="{FF2B5EF4-FFF2-40B4-BE49-F238E27FC236}">
              <a16:creationId xmlns:a16="http://schemas.microsoft.com/office/drawing/2014/main" xmlns="" id="{6395D51D-4F04-4B09-9367-7FB68848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2194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1600200</xdr:rowOff>
    </xdr:from>
    <xdr:to>
      <xdr:col>10</xdr:col>
      <xdr:colOff>1504950</xdr:colOff>
      <xdr:row>8</xdr:row>
      <xdr:rowOff>1962150</xdr:rowOff>
    </xdr:to>
    <xdr:pic>
      <xdr:nvPicPr>
        <xdr:cNvPr id="9302" name="Picture 5">
          <a:extLst>
            <a:ext uri="{FF2B5EF4-FFF2-40B4-BE49-F238E27FC236}">
              <a16:creationId xmlns:a16="http://schemas.microsoft.com/office/drawing/2014/main" xmlns="" id="{30BF7D5B-2B11-4E70-AA19-944CC777A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8957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9303" name="Picture 6">
          <a:extLst>
            <a:ext uri="{FF2B5EF4-FFF2-40B4-BE49-F238E27FC236}">
              <a16:creationId xmlns:a16="http://schemas.microsoft.com/office/drawing/2014/main" xmlns="" id="{A452BA05-236F-4775-B5ED-92025037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37"/>
  <sheetViews>
    <sheetView tabSelected="1" topLeftCell="A226" zoomScaleNormal="100" workbookViewId="0">
      <selection activeCell="B239" sqref="B239"/>
    </sheetView>
  </sheetViews>
  <sheetFormatPr defaultRowHeight="12.75" x14ac:dyDescent="0.2"/>
  <cols>
    <col min="1" max="1" width="3.5703125" style="3" customWidth="1"/>
    <col min="2" max="2" width="34.140625" style="3" customWidth="1"/>
    <col min="3" max="3" width="5.85546875" style="3" customWidth="1"/>
    <col min="4" max="4" width="6.85546875" style="3" customWidth="1"/>
    <col min="5" max="5" width="13.85546875" style="3" customWidth="1"/>
    <col min="6" max="6" width="14.7109375" style="3" customWidth="1"/>
    <col min="7" max="7" width="14.57031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8" style="3" customWidth="1"/>
    <col min="12" max="12" width="13.5703125" style="3" customWidth="1"/>
    <col min="13" max="13" width="9.42578125" style="3" bestFit="1" customWidth="1"/>
    <col min="14" max="14" width="13.85546875" style="3" customWidth="1"/>
    <col min="15" max="15" width="21" style="23" hidden="1" customWidth="1"/>
    <col min="16" max="16" width="9.7109375" style="23" hidden="1" customWidth="1"/>
    <col min="17" max="17" width="15.85546875" style="23" hidden="1" customWidth="1"/>
    <col min="18" max="16384" width="9.140625" style="3"/>
  </cols>
  <sheetData>
    <row r="2" spans="1:18" x14ac:dyDescent="0.2">
      <c r="L2" s="41" t="s">
        <v>26</v>
      </c>
      <c r="M2" s="41"/>
      <c r="N2" s="41"/>
    </row>
    <row r="3" spans="1:18" x14ac:dyDescent="0.2">
      <c r="L3" s="20" t="s">
        <v>18</v>
      </c>
      <c r="M3" s="20"/>
      <c r="N3" s="20"/>
    </row>
    <row r="4" spans="1:18" x14ac:dyDescent="0.2">
      <c r="L4" s="41" t="s">
        <v>19</v>
      </c>
      <c r="M4" s="41"/>
      <c r="N4" s="41"/>
    </row>
    <row r="6" spans="1:18" ht="39" customHeight="1" x14ac:dyDescent="0.2">
      <c r="A6" s="45" t="s">
        <v>20</v>
      </c>
      <c r="B6" s="45"/>
      <c r="C6" s="45"/>
      <c r="D6" s="45"/>
      <c r="E6" s="45"/>
      <c r="F6" s="45"/>
      <c r="G6" s="45"/>
      <c r="H6" s="45"/>
      <c r="I6" s="45"/>
      <c r="J6" s="45"/>
      <c r="K6" s="45"/>
      <c r="M6" s="42"/>
      <c r="N6" s="42"/>
      <c r="O6" s="24"/>
      <c r="P6" s="24"/>
      <c r="Q6" s="24"/>
      <c r="R6" s="10"/>
    </row>
    <row r="7" spans="1:18" ht="39" customHeight="1" x14ac:dyDescent="0.2">
      <c r="A7" s="58" t="s">
        <v>15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24"/>
      <c r="P7" s="24"/>
      <c r="Q7" s="24"/>
      <c r="R7" s="14"/>
    </row>
    <row r="8" spans="1:18" ht="39" customHeight="1" x14ac:dyDescent="0.2">
      <c r="A8" s="48" t="s">
        <v>0</v>
      </c>
      <c r="B8" s="50" t="s">
        <v>17</v>
      </c>
      <c r="C8" s="50" t="s">
        <v>1</v>
      </c>
      <c r="D8" s="50" t="s">
        <v>2</v>
      </c>
      <c r="E8" s="46" t="s">
        <v>13</v>
      </c>
      <c r="F8" s="46"/>
      <c r="G8" s="46"/>
      <c r="H8" s="47" t="s">
        <v>11</v>
      </c>
      <c r="I8" s="47"/>
      <c r="J8" s="47"/>
      <c r="K8" s="55" t="s">
        <v>6</v>
      </c>
      <c r="L8" s="56"/>
      <c r="M8" s="56"/>
      <c r="N8" s="57"/>
    </row>
    <row r="9" spans="1:18" ht="159" customHeight="1" x14ac:dyDescent="0.2">
      <c r="A9" s="49"/>
      <c r="B9" s="51"/>
      <c r="C9" s="51"/>
      <c r="D9" s="51"/>
      <c r="E9" s="4" t="s">
        <v>21</v>
      </c>
      <c r="F9" s="4" t="s">
        <v>22</v>
      </c>
      <c r="G9" s="11" t="s">
        <v>23</v>
      </c>
      <c r="H9" s="4" t="s">
        <v>5</v>
      </c>
      <c r="I9" s="4" t="s">
        <v>3</v>
      </c>
      <c r="J9" s="5" t="s">
        <v>4</v>
      </c>
      <c r="K9" s="1" t="s">
        <v>14</v>
      </c>
      <c r="L9" s="6" t="s">
        <v>8</v>
      </c>
      <c r="M9" s="6" t="s">
        <v>9</v>
      </c>
      <c r="N9" s="6" t="s">
        <v>10</v>
      </c>
    </row>
    <row r="10" spans="1:18" s="2" customFormat="1" ht="18.75" customHeight="1" x14ac:dyDescent="0.2">
      <c r="A10" s="52" t="s">
        <v>27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25"/>
      <c r="P10" s="25"/>
      <c r="Q10" s="25"/>
    </row>
    <row r="11" spans="1:18" s="2" customFormat="1" ht="51" customHeight="1" x14ac:dyDescent="0.25">
      <c r="A11" s="12">
        <v>1</v>
      </c>
      <c r="B11" s="28" t="s">
        <v>28</v>
      </c>
      <c r="C11" s="26" t="s">
        <v>25</v>
      </c>
      <c r="D11" s="7">
        <v>1</v>
      </c>
      <c r="E11" s="15">
        <v>2938.68</v>
      </c>
      <c r="F11" s="15">
        <v>3040.86</v>
      </c>
      <c r="G11" s="15">
        <v>3002.58</v>
      </c>
      <c r="H11" s="16">
        <f>AVERAGE(E11:G11)</f>
        <v>2994.0399999999995</v>
      </c>
      <c r="I11" s="17">
        <f>SQRT(((SUM((POWER(E11-H11,2)),(POWER(F11-H11,2)),(POWER(G11-H11,2)))/(COLUMNS(E11:G11)-1))))</f>
        <v>51.622541587953748</v>
      </c>
      <c r="J11" s="17">
        <f>I11/H11*100</f>
        <v>1.7241767507432684</v>
      </c>
      <c r="K11" s="18">
        <f>((D11/3)*(SUM(E11:G11)))</f>
        <v>2994.0399999999995</v>
      </c>
      <c r="L11" s="19">
        <f>K11/D11</f>
        <v>2994.0399999999995</v>
      </c>
      <c r="M11" s="18">
        <f>ROUND(L11,2)</f>
        <v>2994.04</v>
      </c>
      <c r="N11" s="16">
        <f>M11*D11</f>
        <v>2994.04</v>
      </c>
      <c r="O11" s="25">
        <f>E11*D11</f>
        <v>2938.68</v>
      </c>
      <c r="P11" s="25">
        <f>F11*D11</f>
        <v>3040.86</v>
      </c>
      <c r="Q11" s="25">
        <f>G11*D11</f>
        <v>3002.58</v>
      </c>
    </row>
    <row r="12" spans="1:18" s="2" customFormat="1" ht="49.5" customHeight="1" x14ac:dyDescent="0.25">
      <c r="A12" s="12">
        <v>2</v>
      </c>
      <c r="B12" s="28" t="s">
        <v>29</v>
      </c>
      <c r="C12" s="26" t="s">
        <v>25</v>
      </c>
      <c r="D12" s="7">
        <v>1</v>
      </c>
      <c r="E12" s="15">
        <v>1304.46</v>
      </c>
      <c r="F12" s="15">
        <v>1349.88</v>
      </c>
      <c r="G12" s="15">
        <v>1332.84</v>
      </c>
      <c r="H12" s="16">
        <f t="shared" ref="H12:H22" si="0">AVERAGE(E12:G12)</f>
        <v>1329.0600000000002</v>
      </c>
      <c r="I12" s="17">
        <f t="shared" ref="I12:I22" si="1">SQRT(((SUM((POWER(E12-H12,2)),(POWER(F12-H12,2)),(POWER(G12-H12,2)))/(COLUMNS(E12:G12)-1))))</f>
        <v>22.944724883946659</v>
      </c>
      <c r="J12" s="17">
        <f t="shared" ref="J12:J22" si="2">I12/H12*100</f>
        <v>1.7263874380349011</v>
      </c>
      <c r="K12" s="18">
        <f>((D12/3)*(SUM(E12:G12)))</f>
        <v>1329.06</v>
      </c>
      <c r="L12" s="19">
        <f t="shared" ref="L12:L22" si="3">K12/D12</f>
        <v>1329.06</v>
      </c>
      <c r="M12" s="18">
        <f t="shared" ref="M12:M22" si="4">ROUND(L12,2)</f>
        <v>1329.06</v>
      </c>
      <c r="N12" s="16">
        <f t="shared" ref="N12:N22" si="5">M12*D12</f>
        <v>1329.06</v>
      </c>
      <c r="O12" s="25"/>
      <c r="P12" s="25"/>
      <c r="Q12" s="25"/>
    </row>
    <row r="13" spans="1:18" s="2" customFormat="1" ht="48" customHeight="1" x14ac:dyDescent="0.25">
      <c r="A13" s="12">
        <v>3</v>
      </c>
      <c r="B13" s="28" t="s">
        <v>30</v>
      </c>
      <c r="C13" s="26" t="s">
        <v>25</v>
      </c>
      <c r="D13" s="7">
        <v>1</v>
      </c>
      <c r="E13" s="15">
        <v>42.48</v>
      </c>
      <c r="F13" s="15">
        <v>43.98</v>
      </c>
      <c r="G13" s="15">
        <v>43.38</v>
      </c>
      <c r="H13" s="16">
        <f t="shared" si="0"/>
        <v>43.28</v>
      </c>
      <c r="I13" s="17">
        <f t="shared" si="1"/>
        <v>0.75498344352707536</v>
      </c>
      <c r="J13" s="17">
        <f t="shared" si="2"/>
        <v>1.7444164591660705</v>
      </c>
      <c r="K13" s="18">
        <f t="shared" ref="K13:K76" si="6">((D13/3)*(SUM(E13:G13)))</f>
        <v>43.28</v>
      </c>
      <c r="L13" s="19">
        <f t="shared" si="3"/>
        <v>43.28</v>
      </c>
      <c r="M13" s="18">
        <f t="shared" si="4"/>
        <v>43.28</v>
      </c>
      <c r="N13" s="16">
        <f t="shared" si="5"/>
        <v>43.28</v>
      </c>
      <c r="O13" s="25"/>
      <c r="P13" s="25"/>
      <c r="Q13" s="25"/>
    </row>
    <row r="14" spans="1:18" s="2" customFormat="1" ht="45" customHeight="1" x14ac:dyDescent="0.25">
      <c r="A14" s="12">
        <v>4</v>
      </c>
      <c r="B14" s="28" t="s">
        <v>31</v>
      </c>
      <c r="C14" s="26" t="s">
        <v>25</v>
      </c>
      <c r="D14" s="7">
        <v>1</v>
      </c>
      <c r="E14" s="15">
        <v>54.66</v>
      </c>
      <c r="F14" s="15">
        <v>56.52</v>
      </c>
      <c r="G14" s="15">
        <v>55.86</v>
      </c>
      <c r="H14" s="16">
        <f t="shared" si="0"/>
        <v>55.680000000000007</v>
      </c>
      <c r="I14" s="17">
        <f t="shared" si="1"/>
        <v>0.94297401873010578</v>
      </c>
      <c r="J14" s="17">
        <f t="shared" si="2"/>
        <v>1.6935596600756209</v>
      </c>
      <c r="K14" s="18">
        <f t="shared" si="6"/>
        <v>55.680000000000007</v>
      </c>
      <c r="L14" s="19">
        <f t="shared" si="3"/>
        <v>55.680000000000007</v>
      </c>
      <c r="M14" s="18">
        <f t="shared" si="4"/>
        <v>55.68</v>
      </c>
      <c r="N14" s="16">
        <f t="shared" si="5"/>
        <v>55.68</v>
      </c>
      <c r="O14" s="25"/>
      <c r="P14" s="25"/>
      <c r="Q14" s="25"/>
    </row>
    <row r="15" spans="1:18" s="2" customFormat="1" ht="44.25" customHeight="1" x14ac:dyDescent="0.25">
      <c r="A15" s="12">
        <v>5</v>
      </c>
      <c r="B15" s="29" t="s">
        <v>32</v>
      </c>
      <c r="C15" s="26" t="s">
        <v>233</v>
      </c>
      <c r="D15" s="7">
        <v>1</v>
      </c>
      <c r="E15" s="15">
        <v>17.34</v>
      </c>
      <c r="F15" s="15">
        <v>17.940000000000001</v>
      </c>
      <c r="G15" s="15">
        <v>17.7</v>
      </c>
      <c r="H15" s="16">
        <f t="shared" si="0"/>
        <v>17.66</v>
      </c>
      <c r="I15" s="17">
        <f t="shared" si="1"/>
        <v>0.3019933774108306</v>
      </c>
      <c r="J15" s="17">
        <f t="shared" si="2"/>
        <v>1.710041774693265</v>
      </c>
      <c r="K15" s="18">
        <f t="shared" si="6"/>
        <v>17.66</v>
      </c>
      <c r="L15" s="19">
        <f t="shared" si="3"/>
        <v>17.66</v>
      </c>
      <c r="M15" s="18">
        <f t="shared" si="4"/>
        <v>17.66</v>
      </c>
      <c r="N15" s="16">
        <f t="shared" si="5"/>
        <v>17.66</v>
      </c>
      <c r="O15" s="25"/>
      <c r="P15" s="25"/>
      <c r="Q15" s="25"/>
    </row>
    <row r="16" spans="1:18" s="2" customFormat="1" ht="42" customHeight="1" x14ac:dyDescent="0.25">
      <c r="A16" s="12">
        <v>6</v>
      </c>
      <c r="B16" s="29" t="s">
        <v>33</v>
      </c>
      <c r="C16" s="26" t="s">
        <v>233</v>
      </c>
      <c r="D16" s="7">
        <v>1</v>
      </c>
      <c r="E16" s="15">
        <v>23.16</v>
      </c>
      <c r="F16" s="15">
        <v>24</v>
      </c>
      <c r="G16" s="15">
        <v>23.7</v>
      </c>
      <c r="H16" s="16">
        <f t="shared" si="0"/>
        <v>23.62</v>
      </c>
      <c r="I16" s="17">
        <f t="shared" si="1"/>
        <v>0.42567593307585511</v>
      </c>
      <c r="J16" s="17">
        <f t="shared" si="2"/>
        <v>1.8021843059943059</v>
      </c>
      <c r="K16" s="18">
        <f t="shared" si="6"/>
        <v>23.619999999999997</v>
      </c>
      <c r="L16" s="19">
        <f t="shared" si="3"/>
        <v>23.619999999999997</v>
      </c>
      <c r="M16" s="18">
        <f t="shared" si="4"/>
        <v>23.62</v>
      </c>
      <c r="N16" s="16">
        <f t="shared" si="5"/>
        <v>23.62</v>
      </c>
      <c r="O16" s="25"/>
      <c r="P16" s="25"/>
      <c r="Q16" s="25"/>
    </row>
    <row r="17" spans="1:17" s="2" customFormat="1" ht="47.25" customHeight="1" x14ac:dyDescent="0.25">
      <c r="A17" s="12">
        <v>7</v>
      </c>
      <c r="B17" s="29" t="s">
        <v>34</v>
      </c>
      <c r="C17" s="26" t="s">
        <v>233</v>
      </c>
      <c r="D17" s="7">
        <v>1</v>
      </c>
      <c r="E17" s="15">
        <v>33.24</v>
      </c>
      <c r="F17" s="15">
        <v>34.380000000000003</v>
      </c>
      <c r="G17" s="15">
        <v>33.96</v>
      </c>
      <c r="H17" s="16">
        <f t="shared" si="0"/>
        <v>33.860000000000007</v>
      </c>
      <c r="I17" s="17">
        <f t="shared" si="1"/>
        <v>0.5765414122159831</v>
      </c>
      <c r="J17" s="17">
        <f t="shared" si="2"/>
        <v>1.7027212410395245</v>
      </c>
      <c r="K17" s="18">
        <f t="shared" si="6"/>
        <v>33.86</v>
      </c>
      <c r="L17" s="19">
        <f t="shared" si="3"/>
        <v>33.86</v>
      </c>
      <c r="M17" s="18">
        <f t="shared" si="4"/>
        <v>33.86</v>
      </c>
      <c r="N17" s="16">
        <f>M17*D17</f>
        <v>33.86</v>
      </c>
      <c r="O17" s="25"/>
      <c r="P17" s="25"/>
      <c r="Q17" s="25"/>
    </row>
    <row r="18" spans="1:17" s="2" customFormat="1" ht="45.75" customHeight="1" x14ac:dyDescent="0.25">
      <c r="A18" s="12">
        <v>8</v>
      </c>
      <c r="B18" s="29" t="s">
        <v>35</v>
      </c>
      <c r="C18" s="26" t="s">
        <v>233</v>
      </c>
      <c r="D18" s="7">
        <v>1</v>
      </c>
      <c r="E18" s="15">
        <v>49.44</v>
      </c>
      <c r="F18" s="15">
        <v>51.18</v>
      </c>
      <c r="G18" s="15">
        <v>50.52</v>
      </c>
      <c r="H18" s="16">
        <f t="shared" si="0"/>
        <v>50.38</v>
      </c>
      <c r="I18" s="17">
        <f t="shared" si="1"/>
        <v>0.8784076502399113</v>
      </c>
      <c r="J18" s="17">
        <f t="shared" si="2"/>
        <v>1.7435642124650879</v>
      </c>
      <c r="K18" s="18">
        <f t="shared" si="6"/>
        <v>50.38</v>
      </c>
      <c r="L18" s="19">
        <f t="shared" si="3"/>
        <v>50.38</v>
      </c>
      <c r="M18" s="18">
        <f t="shared" si="4"/>
        <v>50.38</v>
      </c>
      <c r="N18" s="16">
        <f t="shared" si="5"/>
        <v>50.38</v>
      </c>
      <c r="O18" s="25"/>
      <c r="P18" s="25"/>
      <c r="Q18" s="25"/>
    </row>
    <row r="19" spans="1:17" s="2" customFormat="1" ht="34.5" customHeight="1" x14ac:dyDescent="0.25">
      <c r="A19" s="12">
        <v>9</v>
      </c>
      <c r="B19" s="39" t="s">
        <v>125</v>
      </c>
      <c r="C19" s="26" t="s">
        <v>233</v>
      </c>
      <c r="D19" s="7">
        <v>1</v>
      </c>
      <c r="E19" s="15">
        <v>40.44</v>
      </c>
      <c r="F19" s="15">
        <v>41.82</v>
      </c>
      <c r="G19" s="15">
        <v>41.34</v>
      </c>
      <c r="H19" s="16">
        <f t="shared" si="0"/>
        <v>41.199999999999996</v>
      </c>
      <c r="I19" s="17">
        <f t="shared" si="1"/>
        <v>0.70057119552548153</v>
      </c>
      <c r="J19" s="17">
        <f t="shared" si="2"/>
        <v>1.700415523120101</v>
      </c>
      <c r="K19" s="18">
        <f t="shared" si="6"/>
        <v>41.199999999999996</v>
      </c>
      <c r="L19" s="19">
        <f t="shared" si="3"/>
        <v>41.199999999999996</v>
      </c>
      <c r="M19" s="18">
        <f t="shared" si="4"/>
        <v>41.2</v>
      </c>
      <c r="N19" s="16">
        <f t="shared" si="5"/>
        <v>41.2</v>
      </c>
      <c r="O19" s="25"/>
      <c r="P19" s="25"/>
      <c r="Q19" s="25"/>
    </row>
    <row r="20" spans="1:17" s="2" customFormat="1" ht="37.5" customHeight="1" x14ac:dyDescent="0.25">
      <c r="A20" s="12">
        <v>10</v>
      </c>
      <c r="B20" s="40" t="s">
        <v>126</v>
      </c>
      <c r="C20" s="26" t="s">
        <v>233</v>
      </c>
      <c r="D20" s="7">
        <v>1</v>
      </c>
      <c r="E20" s="15">
        <v>63.66</v>
      </c>
      <c r="F20" s="15">
        <v>65.88</v>
      </c>
      <c r="G20" s="15">
        <v>65.040000000000006</v>
      </c>
      <c r="H20" s="16">
        <f t="shared" si="0"/>
        <v>64.86</v>
      </c>
      <c r="I20" s="17">
        <f t="shared" si="1"/>
        <v>1.1208925015361646</v>
      </c>
      <c r="J20" s="17">
        <f t="shared" si="2"/>
        <v>1.7281722194513793</v>
      </c>
      <c r="K20" s="18">
        <f t="shared" si="6"/>
        <v>64.859999999999985</v>
      </c>
      <c r="L20" s="19">
        <f t="shared" si="3"/>
        <v>64.859999999999985</v>
      </c>
      <c r="M20" s="18">
        <f t="shared" si="4"/>
        <v>64.86</v>
      </c>
      <c r="N20" s="16">
        <f t="shared" si="5"/>
        <v>64.86</v>
      </c>
      <c r="O20" s="25"/>
      <c r="P20" s="25"/>
      <c r="Q20" s="25"/>
    </row>
    <row r="21" spans="1:17" s="2" customFormat="1" ht="37.5" customHeight="1" x14ac:dyDescent="0.25">
      <c r="A21" s="12">
        <v>11</v>
      </c>
      <c r="B21" s="29" t="s">
        <v>127</v>
      </c>
      <c r="C21" s="26" t="s">
        <v>233</v>
      </c>
      <c r="D21" s="7">
        <v>1</v>
      </c>
      <c r="E21" s="15">
        <v>94.14</v>
      </c>
      <c r="F21" s="15">
        <v>97.38</v>
      </c>
      <c r="G21" s="15">
        <v>96.18</v>
      </c>
      <c r="H21" s="16">
        <f t="shared" si="0"/>
        <v>95.899999999999991</v>
      </c>
      <c r="I21" s="17">
        <f t="shared" si="1"/>
        <v>1.6380476183554598</v>
      </c>
      <c r="J21" s="17">
        <f t="shared" si="2"/>
        <v>1.7080788512569969</v>
      </c>
      <c r="K21" s="18">
        <f t="shared" si="6"/>
        <v>95.899999999999991</v>
      </c>
      <c r="L21" s="19">
        <f t="shared" si="3"/>
        <v>95.899999999999991</v>
      </c>
      <c r="M21" s="18">
        <f t="shared" si="4"/>
        <v>95.9</v>
      </c>
      <c r="N21" s="16">
        <f t="shared" si="5"/>
        <v>95.9</v>
      </c>
      <c r="O21" s="25"/>
      <c r="P21" s="25"/>
      <c r="Q21" s="25"/>
    </row>
    <row r="22" spans="1:17" s="2" customFormat="1" ht="37.5" customHeight="1" x14ac:dyDescent="0.25">
      <c r="A22" s="12">
        <v>12</v>
      </c>
      <c r="B22" s="29" t="s">
        <v>36</v>
      </c>
      <c r="C22" s="26" t="s">
        <v>233</v>
      </c>
      <c r="D22" s="7">
        <v>1</v>
      </c>
      <c r="E22" s="15">
        <v>61.02</v>
      </c>
      <c r="F22" s="15">
        <v>63.12</v>
      </c>
      <c r="G22" s="15">
        <v>62.34</v>
      </c>
      <c r="H22" s="16">
        <f t="shared" si="0"/>
        <v>62.160000000000004</v>
      </c>
      <c r="I22" s="17">
        <f t="shared" si="1"/>
        <v>1.0615083607772453</v>
      </c>
      <c r="J22" s="17">
        <f t="shared" si="2"/>
        <v>1.7077032831036763</v>
      </c>
      <c r="K22" s="18">
        <f t="shared" si="6"/>
        <v>62.160000000000004</v>
      </c>
      <c r="L22" s="19">
        <f t="shared" si="3"/>
        <v>62.160000000000004</v>
      </c>
      <c r="M22" s="18">
        <f t="shared" si="4"/>
        <v>62.16</v>
      </c>
      <c r="N22" s="16">
        <f t="shared" si="5"/>
        <v>62.16</v>
      </c>
      <c r="O22" s="25"/>
      <c r="P22" s="25"/>
      <c r="Q22" s="25"/>
    </row>
    <row r="23" spans="1:17" s="2" customFormat="1" ht="37.5" customHeight="1" x14ac:dyDescent="0.25">
      <c r="A23" s="12">
        <v>13</v>
      </c>
      <c r="B23" s="29" t="s">
        <v>37</v>
      </c>
      <c r="C23" s="26" t="s">
        <v>233</v>
      </c>
      <c r="D23" s="7">
        <v>1</v>
      </c>
      <c r="E23" s="15">
        <v>96.12</v>
      </c>
      <c r="F23" s="15">
        <v>99.42</v>
      </c>
      <c r="G23" s="15">
        <v>98.16</v>
      </c>
      <c r="H23" s="16">
        <f>AVERAGE(E23:G23)</f>
        <v>97.90000000000002</v>
      </c>
      <c r="I23" s="17">
        <f>SQRT(((SUM((POWER(E23-H23,2)),(POWER(F23-H23,2)),(POWER(G23-H23,2)))/(COLUMNS(E23:G23)-1))))</f>
        <v>1.6652927670532871</v>
      </c>
      <c r="J23" s="17">
        <f>I23/H23*100</f>
        <v>1.701014062362908</v>
      </c>
      <c r="K23" s="18">
        <f t="shared" si="6"/>
        <v>97.9</v>
      </c>
      <c r="L23" s="19">
        <f>K23/D23</f>
        <v>97.9</v>
      </c>
      <c r="M23" s="18">
        <f>ROUND(L23,2)</f>
        <v>97.9</v>
      </c>
      <c r="N23" s="16">
        <f t="shared" ref="N23:N86" si="7">M23*D23</f>
        <v>97.9</v>
      </c>
      <c r="O23" s="25">
        <f>SUM(O11:O11)</f>
        <v>2938.68</v>
      </c>
      <c r="P23" s="25">
        <f>SUM(P11:P11)</f>
        <v>3040.86</v>
      </c>
      <c r="Q23" s="25">
        <f>SUM(Q11:Q11)</f>
        <v>3002.58</v>
      </c>
    </row>
    <row r="24" spans="1:17" ht="42.75" customHeight="1" x14ac:dyDescent="0.2">
      <c r="A24" s="12">
        <v>14</v>
      </c>
      <c r="B24" s="29" t="s">
        <v>38</v>
      </c>
      <c r="C24" s="26" t="s">
        <v>233</v>
      </c>
      <c r="D24" s="7">
        <v>1</v>
      </c>
      <c r="E24" s="15">
        <v>149.34</v>
      </c>
      <c r="F24" s="15">
        <v>154.5</v>
      </c>
      <c r="G24" s="15">
        <v>152.58000000000001</v>
      </c>
      <c r="H24" s="16">
        <f>AVERAGE(E24:G24)</f>
        <v>152.14000000000001</v>
      </c>
      <c r="I24" s="17">
        <f>SQRT(((SUM((POWER(E24-H24,2)),(POWER(F24-H24,2)),(POWER(G24-H24,2)))/(COLUMNS(E24:G24)-1))))</f>
        <v>2.6079877300324856</v>
      </c>
      <c r="J24" s="17">
        <f>I24/H24*100</f>
        <v>1.7142025305853066</v>
      </c>
      <c r="K24" s="18">
        <f t="shared" si="6"/>
        <v>152.14000000000001</v>
      </c>
      <c r="L24" s="19">
        <f>K24/D24</f>
        <v>152.14000000000001</v>
      </c>
      <c r="M24" s="18">
        <f>ROUND(L24,2)</f>
        <v>152.13999999999999</v>
      </c>
      <c r="N24" s="16">
        <f t="shared" si="7"/>
        <v>152.13999999999999</v>
      </c>
      <c r="O24" s="23">
        <f>SUM(O11:O23)</f>
        <v>5877.36</v>
      </c>
      <c r="P24" s="23">
        <f>SUM(P11:P23)</f>
        <v>6081.72</v>
      </c>
      <c r="Q24" s="23">
        <f>SUM(Q11:Q23)</f>
        <v>6005.16</v>
      </c>
    </row>
    <row r="25" spans="1:17" ht="36" customHeight="1" x14ac:dyDescent="0.2">
      <c r="A25" s="12">
        <v>15</v>
      </c>
      <c r="B25" s="29" t="s">
        <v>39</v>
      </c>
      <c r="C25" s="26" t="s">
        <v>233</v>
      </c>
      <c r="D25" s="7">
        <v>1</v>
      </c>
      <c r="E25" s="15">
        <v>78.239999999999995</v>
      </c>
      <c r="F25" s="15">
        <v>80.94</v>
      </c>
      <c r="G25" s="15">
        <v>79.92</v>
      </c>
      <c r="H25" s="16">
        <f>AVERAGE(E25:G25)</f>
        <v>79.7</v>
      </c>
      <c r="I25" s="17">
        <f>SQRT(((SUM((POWER(E25-H25,2)),(POWER(F25-H25,2)),(POWER(G25-H25,2)))/(COLUMNS(E25:G25)-1))))</f>
        <v>1.3633781573723429</v>
      </c>
      <c r="J25" s="17">
        <f>I25/H25*100</f>
        <v>1.7106375876691879</v>
      </c>
      <c r="K25" s="18">
        <f t="shared" si="6"/>
        <v>79.7</v>
      </c>
      <c r="L25" s="19">
        <f>K25/D25</f>
        <v>79.7</v>
      </c>
      <c r="M25" s="18">
        <f>ROUND(L25,2)</f>
        <v>79.7</v>
      </c>
      <c r="N25" s="16">
        <f t="shared" si="7"/>
        <v>79.7</v>
      </c>
    </row>
    <row r="26" spans="1:17" s="2" customFormat="1" ht="37.5" customHeight="1" x14ac:dyDescent="0.25">
      <c r="A26" s="12">
        <v>16</v>
      </c>
      <c r="B26" s="29" t="s">
        <v>40</v>
      </c>
      <c r="C26" s="26" t="s">
        <v>233</v>
      </c>
      <c r="D26" s="7">
        <v>1</v>
      </c>
      <c r="E26" s="15">
        <v>120.84</v>
      </c>
      <c r="F26" s="15">
        <v>125.04</v>
      </c>
      <c r="G26" s="15">
        <v>123.48</v>
      </c>
      <c r="H26" s="16">
        <f>AVERAGE(E26:G26)</f>
        <v>123.12</v>
      </c>
      <c r="I26" s="17">
        <f>SQRT(((SUM((POWER(E26-H26,2)),(POWER(F26-H26,2)),(POWER(G26-H26,2)))/(COLUMNS(E26:G26)-1))))</f>
        <v>2.1230167215544973</v>
      </c>
      <c r="J26" s="17">
        <f>I26/H26*100</f>
        <v>1.7243475646154134</v>
      </c>
      <c r="K26" s="18">
        <f t="shared" si="6"/>
        <v>123.12</v>
      </c>
      <c r="L26" s="19">
        <f>K26/D26</f>
        <v>123.12</v>
      </c>
      <c r="M26" s="18">
        <f>ROUND(L26,2)</f>
        <v>123.12</v>
      </c>
      <c r="N26" s="16">
        <f t="shared" si="7"/>
        <v>123.12</v>
      </c>
      <c r="O26" s="25">
        <f>E26*D26</f>
        <v>120.84</v>
      </c>
      <c r="P26" s="25">
        <f>F26*D26</f>
        <v>125.04</v>
      </c>
      <c r="Q26" s="25">
        <f>G26*D26</f>
        <v>123.48</v>
      </c>
    </row>
    <row r="27" spans="1:17" s="2" customFormat="1" ht="37.5" customHeight="1" x14ac:dyDescent="0.25">
      <c r="A27" s="12">
        <v>17</v>
      </c>
      <c r="B27" s="29" t="s">
        <v>41</v>
      </c>
      <c r="C27" s="26" t="s">
        <v>233</v>
      </c>
      <c r="D27" s="7">
        <v>1</v>
      </c>
      <c r="E27" s="15">
        <v>166.74</v>
      </c>
      <c r="F27" s="15">
        <v>172.56</v>
      </c>
      <c r="G27" s="15">
        <v>170.4</v>
      </c>
      <c r="H27" s="16">
        <f t="shared" ref="H27:H37" si="8">AVERAGE(E27:G27)</f>
        <v>169.9</v>
      </c>
      <c r="I27" s="17">
        <f t="shared" ref="I27:I37" si="9">SQRT(((SUM((POWER(E27-H27,2)),(POWER(F27-H27,2)),(POWER(G27-H27,2)))/(COLUMNS(E27:G27)-1))))</f>
        <v>2.9420401084961401</v>
      </c>
      <c r="J27" s="17">
        <f t="shared" ref="J27:J37" si="10">I27/H27*100</f>
        <v>1.7316304346651794</v>
      </c>
      <c r="K27" s="18">
        <f t="shared" si="6"/>
        <v>169.9</v>
      </c>
      <c r="L27" s="19">
        <f t="shared" ref="L27:L37" si="11">K27/D27</f>
        <v>169.9</v>
      </c>
      <c r="M27" s="18">
        <f t="shared" ref="M27:M37" si="12">ROUND(L27,2)</f>
        <v>169.9</v>
      </c>
      <c r="N27" s="16">
        <f t="shared" si="7"/>
        <v>169.9</v>
      </c>
      <c r="O27" s="25"/>
      <c r="P27" s="25"/>
      <c r="Q27" s="25"/>
    </row>
    <row r="28" spans="1:17" s="2" customFormat="1" ht="37.5" customHeight="1" x14ac:dyDescent="0.25">
      <c r="A28" s="12">
        <v>18</v>
      </c>
      <c r="B28" s="29" t="s">
        <v>42</v>
      </c>
      <c r="C28" s="26" t="s">
        <v>233</v>
      </c>
      <c r="D28" s="7">
        <v>1</v>
      </c>
      <c r="E28" s="15">
        <v>274.8</v>
      </c>
      <c r="F28" s="15">
        <v>284.33999999999997</v>
      </c>
      <c r="G28" s="15">
        <v>280.8</v>
      </c>
      <c r="H28" s="16">
        <f t="shared" si="8"/>
        <v>279.98</v>
      </c>
      <c r="I28" s="17">
        <f t="shared" si="9"/>
        <v>4.8225719279239208</v>
      </c>
      <c r="J28" s="17">
        <f t="shared" si="10"/>
        <v>1.7224701506978788</v>
      </c>
      <c r="K28" s="18">
        <f t="shared" si="6"/>
        <v>279.98</v>
      </c>
      <c r="L28" s="19">
        <f t="shared" si="11"/>
        <v>279.98</v>
      </c>
      <c r="M28" s="18">
        <f t="shared" si="12"/>
        <v>279.98</v>
      </c>
      <c r="N28" s="16">
        <f t="shared" si="7"/>
        <v>279.98</v>
      </c>
      <c r="O28" s="25"/>
      <c r="P28" s="25"/>
      <c r="Q28" s="25"/>
    </row>
    <row r="29" spans="1:17" s="2" customFormat="1" ht="37.5" customHeight="1" x14ac:dyDescent="0.25">
      <c r="A29" s="12">
        <v>19</v>
      </c>
      <c r="B29" s="29" t="s">
        <v>43</v>
      </c>
      <c r="C29" s="26" t="s">
        <v>233</v>
      </c>
      <c r="D29" s="7">
        <v>1</v>
      </c>
      <c r="E29" s="15">
        <v>420.12</v>
      </c>
      <c r="F29" s="15">
        <v>434.76</v>
      </c>
      <c r="G29" s="15">
        <v>429.3</v>
      </c>
      <c r="H29" s="16">
        <f t="shared" si="8"/>
        <v>428.06</v>
      </c>
      <c r="I29" s="17">
        <f t="shared" si="9"/>
        <v>7.3983511676589071</v>
      </c>
      <c r="J29" s="17">
        <f t="shared" si="10"/>
        <v>1.7283444301403792</v>
      </c>
      <c r="K29" s="18">
        <f t="shared" si="6"/>
        <v>428.06</v>
      </c>
      <c r="L29" s="19">
        <f t="shared" si="11"/>
        <v>428.06</v>
      </c>
      <c r="M29" s="18">
        <f t="shared" si="12"/>
        <v>428.06</v>
      </c>
      <c r="N29" s="16">
        <f t="shared" si="7"/>
        <v>428.06</v>
      </c>
      <c r="O29" s="25"/>
      <c r="P29" s="25"/>
      <c r="Q29" s="25"/>
    </row>
    <row r="30" spans="1:17" s="2" customFormat="1" ht="37.5" customHeight="1" x14ac:dyDescent="0.25">
      <c r="A30" s="12">
        <v>20</v>
      </c>
      <c r="B30" s="29" t="s">
        <v>44</v>
      </c>
      <c r="C30" s="26" t="s">
        <v>233</v>
      </c>
      <c r="D30" s="7">
        <v>1</v>
      </c>
      <c r="E30" s="15">
        <v>80.16</v>
      </c>
      <c r="F30" s="15">
        <v>82.92</v>
      </c>
      <c r="G30" s="15">
        <v>81.900000000000006</v>
      </c>
      <c r="H30" s="16">
        <f t="shared" si="8"/>
        <v>81.66</v>
      </c>
      <c r="I30" s="17">
        <f t="shared" si="9"/>
        <v>1.395564401953564</v>
      </c>
      <c r="J30" s="17">
        <f t="shared" si="10"/>
        <v>1.7089938794435025</v>
      </c>
      <c r="K30" s="18">
        <f t="shared" si="6"/>
        <v>81.66</v>
      </c>
      <c r="L30" s="19">
        <f t="shared" si="11"/>
        <v>81.66</v>
      </c>
      <c r="M30" s="18">
        <f t="shared" si="12"/>
        <v>81.66</v>
      </c>
      <c r="N30" s="16">
        <f t="shared" si="7"/>
        <v>81.66</v>
      </c>
      <c r="O30" s="25"/>
      <c r="P30" s="25"/>
      <c r="Q30" s="25"/>
    </row>
    <row r="31" spans="1:17" s="2" customFormat="1" ht="37.5" customHeight="1" x14ac:dyDescent="0.25">
      <c r="A31" s="12">
        <v>21</v>
      </c>
      <c r="B31" s="29" t="s">
        <v>45</v>
      </c>
      <c r="C31" s="26" t="s">
        <v>233</v>
      </c>
      <c r="D31" s="7">
        <v>1</v>
      </c>
      <c r="E31" s="15">
        <v>155.04</v>
      </c>
      <c r="F31" s="15">
        <v>160.38</v>
      </c>
      <c r="G31" s="15">
        <v>158.4</v>
      </c>
      <c r="H31" s="16">
        <f t="shared" si="8"/>
        <v>157.93999999999997</v>
      </c>
      <c r="I31" s="17">
        <f t="shared" si="9"/>
        <v>2.699555518969746</v>
      </c>
      <c r="J31" s="17">
        <f t="shared" si="10"/>
        <v>1.7092285165061079</v>
      </c>
      <c r="K31" s="18">
        <f t="shared" si="6"/>
        <v>157.93999999999997</v>
      </c>
      <c r="L31" s="19">
        <f t="shared" si="11"/>
        <v>157.93999999999997</v>
      </c>
      <c r="M31" s="18">
        <f t="shared" si="12"/>
        <v>157.94</v>
      </c>
      <c r="N31" s="16">
        <f t="shared" si="7"/>
        <v>157.94</v>
      </c>
      <c r="O31" s="25"/>
      <c r="P31" s="25"/>
      <c r="Q31" s="25"/>
    </row>
    <row r="32" spans="1:17" s="2" customFormat="1" ht="37.5" customHeight="1" x14ac:dyDescent="0.25">
      <c r="A32" s="12">
        <v>22</v>
      </c>
      <c r="B32" s="29" t="s">
        <v>46</v>
      </c>
      <c r="C32" s="26" t="s">
        <v>233</v>
      </c>
      <c r="D32" s="7">
        <v>1</v>
      </c>
      <c r="E32" s="15">
        <v>238.2</v>
      </c>
      <c r="F32" s="15">
        <v>246.54</v>
      </c>
      <c r="G32" s="15">
        <v>243.42</v>
      </c>
      <c r="H32" s="16">
        <f t="shared" si="8"/>
        <v>242.72</v>
      </c>
      <c r="I32" s="17">
        <f t="shared" si="9"/>
        <v>4.2138343583961637</v>
      </c>
      <c r="J32" s="17">
        <f t="shared" si="10"/>
        <v>1.7360886446918935</v>
      </c>
      <c r="K32" s="18">
        <f t="shared" si="6"/>
        <v>242.71999999999997</v>
      </c>
      <c r="L32" s="19">
        <f t="shared" si="11"/>
        <v>242.71999999999997</v>
      </c>
      <c r="M32" s="18">
        <f t="shared" si="12"/>
        <v>242.72</v>
      </c>
      <c r="N32" s="16">
        <f t="shared" si="7"/>
        <v>242.72</v>
      </c>
      <c r="O32" s="25"/>
      <c r="P32" s="25"/>
      <c r="Q32" s="25"/>
    </row>
    <row r="33" spans="1:17" s="2" customFormat="1" ht="37.5" customHeight="1" x14ac:dyDescent="0.25">
      <c r="A33" s="12">
        <v>23</v>
      </c>
      <c r="B33" s="29" t="s">
        <v>47</v>
      </c>
      <c r="C33" s="26" t="s">
        <v>233</v>
      </c>
      <c r="D33" s="7">
        <v>1</v>
      </c>
      <c r="E33" s="15">
        <v>266.64</v>
      </c>
      <c r="F33" s="15">
        <v>275.88</v>
      </c>
      <c r="G33" s="15">
        <v>272.39999999999998</v>
      </c>
      <c r="H33" s="16">
        <f t="shared" si="8"/>
        <v>271.64</v>
      </c>
      <c r="I33" s="17">
        <f t="shared" si="9"/>
        <v>4.6666476190087502</v>
      </c>
      <c r="J33" s="17">
        <f t="shared" si="10"/>
        <v>1.717953033061681</v>
      </c>
      <c r="K33" s="18">
        <f t="shared" si="6"/>
        <v>271.64</v>
      </c>
      <c r="L33" s="19">
        <f t="shared" si="11"/>
        <v>271.64</v>
      </c>
      <c r="M33" s="18">
        <f t="shared" si="12"/>
        <v>271.64</v>
      </c>
      <c r="N33" s="16">
        <f t="shared" si="7"/>
        <v>271.64</v>
      </c>
      <c r="O33" s="25"/>
      <c r="P33" s="25"/>
      <c r="Q33" s="25"/>
    </row>
    <row r="34" spans="1:17" s="2" customFormat="1" ht="37.5" customHeight="1" x14ac:dyDescent="0.25">
      <c r="A34" s="12">
        <v>24</v>
      </c>
      <c r="B34" s="29" t="s">
        <v>48</v>
      </c>
      <c r="C34" s="26" t="s">
        <v>25</v>
      </c>
      <c r="D34" s="7">
        <v>1</v>
      </c>
      <c r="E34" s="15">
        <v>205.8</v>
      </c>
      <c r="F34" s="15">
        <v>212.94</v>
      </c>
      <c r="G34" s="15">
        <v>210.3</v>
      </c>
      <c r="H34" s="16">
        <f t="shared" si="8"/>
        <v>209.67999999999998</v>
      </c>
      <c r="I34" s="17">
        <f t="shared" si="9"/>
        <v>3.6101523513558198</v>
      </c>
      <c r="J34" s="17">
        <f t="shared" si="10"/>
        <v>1.7217437768770605</v>
      </c>
      <c r="K34" s="18">
        <f t="shared" si="6"/>
        <v>209.67999999999998</v>
      </c>
      <c r="L34" s="19">
        <f t="shared" si="11"/>
        <v>209.67999999999998</v>
      </c>
      <c r="M34" s="18">
        <f t="shared" si="12"/>
        <v>209.68</v>
      </c>
      <c r="N34" s="16">
        <f t="shared" si="7"/>
        <v>209.68</v>
      </c>
      <c r="O34" s="25"/>
      <c r="P34" s="25"/>
      <c r="Q34" s="25"/>
    </row>
    <row r="35" spans="1:17" s="2" customFormat="1" ht="37.5" customHeight="1" x14ac:dyDescent="0.25">
      <c r="A35" s="12">
        <v>25</v>
      </c>
      <c r="B35" s="29" t="s">
        <v>49</v>
      </c>
      <c r="C35" s="26" t="s">
        <v>25</v>
      </c>
      <c r="D35" s="7">
        <v>1</v>
      </c>
      <c r="E35" s="15">
        <v>18.12</v>
      </c>
      <c r="F35" s="15">
        <v>18.78</v>
      </c>
      <c r="G35" s="15">
        <v>18.54</v>
      </c>
      <c r="H35" s="16">
        <f t="shared" si="8"/>
        <v>18.48</v>
      </c>
      <c r="I35" s="17">
        <f t="shared" si="9"/>
        <v>0.33406586176980124</v>
      </c>
      <c r="J35" s="17">
        <f t="shared" si="10"/>
        <v>1.807715702217539</v>
      </c>
      <c r="K35" s="18">
        <f t="shared" si="6"/>
        <v>18.48</v>
      </c>
      <c r="L35" s="19">
        <f t="shared" si="11"/>
        <v>18.48</v>
      </c>
      <c r="M35" s="18">
        <f t="shared" si="12"/>
        <v>18.48</v>
      </c>
      <c r="N35" s="16">
        <f t="shared" si="7"/>
        <v>18.48</v>
      </c>
      <c r="O35" s="25"/>
      <c r="P35" s="25"/>
      <c r="Q35" s="25"/>
    </row>
    <row r="36" spans="1:17" s="2" customFormat="1" ht="37.5" customHeight="1" x14ac:dyDescent="0.25">
      <c r="A36" s="12">
        <v>26</v>
      </c>
      <c r="B36" s="29" t="s">
        <v>50</v>
      </c>
      <c r="C36" s="26" t="s">
        <v>25</v>
      </c>
      <c r="D36" s="7">
        <v>1</v>
      </c>
      <c r="E36" s="15">
        <v>18.3</v>
      </c>
      <c r="F36" s="15">
        <v>18.96</v>
      </c>
      <c r="G36" s="15">
        <v>18.72</v>
      </c>
      <c r="H36" s="16">
        <f t="shared" si="8"/>
        <v>18.66</v>
      </c>
      <c r="I36" s="17">
        <f t="shared" si="9"/>
        <v>0.33406586176980124</v>
      </c>
      <c r="J36" s="17">
        <f t="shared" si="10"/>
        <v>1.7902779301704246</v>
      </c>
      <c r="K36" s="18">
        <f t="shared" si="6"/>
        <v>18.66</v>
      </c>
      <c r="L36" s="19">
        <f t="shared" si="11"/>
        <v>18.66</v>
      </c>
      <c r="M36" s="18">
        <f t="shared" si="12"/>
        <v>18.66</v>
      </c>
      <c r="N36" s="16">
        <f t="shared" si="7"/>
        <v>18.66</v>
      </c>
      <c r="O36" s="25"/>
      <c r="P36" s="25"/>
      <c r="Q36" s="25"/>
    </row>
    <row r="37" spans="1:17" s="2" customFormat="1" ht="37.5" customHeight="1" x14ac:dyDescent="0.25">
      <c r="A37" s="12">
        <v>27</v>
      </c>
      <c r="B37" s="29" t="s">
        <v>51</v>
      </c>
      <c r="C37" s="26" t="s">
        <v>25</v>
      </c>
      <c r="D37" s="7">
        <v>1</v>
      </c>
      <c r="E37" s="15">
        <v>70.739999999999995</v>
      </c>
      <c r="F37" s="15">
        <v>73.2</v>
      </c>
      <c r="G37" s="15">
        <v>72.3</v>
      </c>
      <c r="H37" s="16">
        <f t="shared" si="8"/>
        <v>72.08</v>
      </c>
      <c r="I37" s="17">
        <f t="shared" si="9"/>
        <v>1.2446686306001327</v>
      </c>
      <c r="J37" s="17">
        <f t="shared" si="10"/>
        <v>1.7267877783020709</v>
      </c>
      <c r="K37" s="18">
        <f t="shared" si="6"/>
        <v>72.08</v>
      </c>
      <c r="L37" s="19">
        <f t="shared" si="11"/>
        <v>72.08</v>
      </c>
      <c r="M37" s="18">
        <f t="shared" si="12"/>
        <v>72.08</v>
      </c>
      <c r="N37" s="16">
        <f t="shared" si="7"/>
        <v>72.08</v>
      </c>
      <c r="O37" s="25"/>
      <c r="P37" s="25"/>
      <c r="Q37" s="25"/>
    </row>
    <row r="38" spans="1:17" s="2" customFormat="1" ht="49.5" customHeight="1" x14ac:dyDescent="0.25">
      <c r="A38" s="12">
        <v>28</v>
      </c>
      <c r="B38" s="29" t="s">
        <v>52</v>
      </c>
      <c r="C38" s="26" t="s">
        <v>25</v>
      </c>
      <c r="D38" s="7">
        <v>1</v>
      </c>
      <c r="E38" s="15">
        <v>3.9</v>
      </c>
      <c r="F38" s="15">
        <v>4.08</v>
      </c>
      <c r="G38" s="15">
        <v>4.0199999999999996</v>
      </c>
      <c r="H38" s="16">
        <f>AVERAGE(E38:G38)</f>
        <v>4</v>
      </c>
      <c r="I38" s="17">
        <f>SQRT(((SUM((POWER(E38-H38,2)),(POWER(F38-H38,2)),(POWER(G38-H38,2)))/(COLUMNS(E38:G38)-1))))</f>
        <v>9.165151389911684E-2</v>
      </c>
      <c r="J38" s="17">
        <f>I38/H38*100</f>
        <v>2.2912878474779208</v>
      </c>
      <c r="K38" s="18">
        <f t="shared" si="6"/>
        <v>4</v>
      </c>
      <c r="L38" s="19">
        <f>K38/D38</f>
        <v>4</v>
      </c>
      <c r="M38" s="18">
        <f>ROUND(L38,2)</f>
        <v>4</v>
      </c>
      <c r="N38" s="16">
        <f t="shared" si="7"/>
        <v>4</v>
      </c>
      <c r="O38" s="25">
        <f>SUM(O26:O26)</f>
        <v>120.84</v>
      </c>
      <c r="P38" s="25">
        <f>SUM(P26:P26)</f>
        <v>125.04</v>
      </c>
      <c r="Q38" s="25">
        <f>SUM(Q26:Q26)</f>
        <v>123.48</v>
      </c>
    </row>
    <row r="39" spans="1:17" ht="56.25" customHeight="1" x14ac:dyDescent="0.2">
      <c r="A39" s="12">
        <v>29</v>
      </c>
      <c r="B39" s="29" t="s">
        <v>53</v>
      </c>
      <c r="C39" s="26" t="s">
        <v>25</v>
      </c>
      <c r="D39" s="7">
        <v>1</v>
      </c>
      <c r="E39" s="15">
        <v>5.94</v>
      </c>
      <c r="F39" s="15">
        <v>6.12</v>
      </c>
      <c r="G39" s="15">
        <v>6.06</v>
      </c>
      <c r="H39" s="16">
        <f>AVERAGE(E39:G39)</f>
        <v>6.04</v>
      </c>
      <c r="I39" s="17">
        <f>SQRT(((SUM((POWER(E39-H39,2)),(POWER(F39-H39,2)),(POWER(G39-H39,2)))/(COLUMNS(E39:G39)-1))))</f>
        <v>9.1651513899116605E-2</v>
      </c>
      <c r="J39" s="17">
        <f>I39/H39*100</f>
        <v>1.5174091705151755</v>
      </c>
      <c r="K39" s="18">
        <f t="shared" si="6"/>
        <v>6.04</v>
      </c>
      <c r="L39" s="19">
        <f>K39/D39</f>
        <v>6.04</v>
      </c>
      <c r="M39" s="18">
        <f>ROUND(L39,2)</f>
        <v>6.04</v>
      </c>
      <c r="N39" s="16">
        <f t="shared" si="7"/>
        <v>6.04</v>
      </c>
      <c r="O39" s="23">
        <f>SUM(O26:O38)</f>
        <v>241.68</v>
      </c>
      <c r="P39" s="23">
        <f>SUM(P26:P38)</f>
        <v>250.08</v>
      </c>
      <c r="Q39" s="23">
        <f>SUM(Q26:Q38)</f>
        <v>246.96</v>
      </c>
    </row>
    <row r="40" spans="1:17" ht="54.75" customHeight="1" x14ac:dyDescent="0.2">
      <c r="A40" s="12">
        <v>30</v>
      </c>
      <c r="B40" s="29" t="s">
        <v>54</v>
      </c>
      <c r="C40" s="26" t="s">
        <v>25</v>
      </c>
      <c r="D40" s="7">
        <v>1</v>
      </c>
      <c r="E40" s="15">
        <v>6.66</v>
      </c>
      <c r="F40" s="15">
        <v>6.9</v>
      </c>
      <c r="G40" s="15">
        <v>6.78</v>
      </c>
      <c r="H40" s="16">
        <f>AVERAGE(E40:G40)</f>
        <v>6.78</v>
      </c>
      <c r="I40" s="17">
        <f>SQRT(((SUM((POWER(E40-H40,2)),(POWER(F40-H40,2)),(POWER(G40-H40,2)))/(COLUMNS(E40:G40)-1))))</f>
        <v>0.12000000000000011</v>
      </c>
      <c r="J40" s="17">
        <f>I40/H40*100</f>
        <v>1.7699115044247802</v>
      </c>
      <c r="K40" s="18">
        <f t="shared" si="6"/>
        <v>6.7799999999999994</v>
      </c>
      <c r="L40" s="19">
        <f>K40/D40</f>
        <v>6.7799999999999994</v>
      </c>
      <c r="M40" s="18">
        <f>ROUND(L40,2)</f>
        <v>6.78</v>
      </c>
      <c r="N40" s="16">
        <f t="shared" si="7"/>
        <v>6.78</v>
      </c>
    </row>
    <row r="41" spans="1:17" s="2" customFormat="1" ht="37.5" customHeight="1" x14ac:dyDescent="0.25">
      <c r="A41" s="12">
        <v>31</v>
      </c>
      <c r="B41" s="29" t="s">
        <v>55</v>
      </c>
      <c r="C41" s="26" t="s">
        <v>25</v>
      </c>
      <c r="D41" s="7">
        <v>1</v>
      </c>
      <c r="E41" s="15">
        <v>126.3</v>
      </c>
      <c r="F41" s="15">
        <v>130.68</v>
      </c>
      <c r="G41" s="15">
        <v>129</v>
      </c>
      <c r="H41" s="16">
        <f>AVERAGE(E41:G41)</f>
        <v>128.66</v>
      </c>
      <c r="I41" s="17">
        <f>SQRT(((SUM((POWER(E41-H41,2)),(POWER(F41-H41,2)),(POWER(G41-H41,2)))/(COLUMNS(E41:G41)-1))))</f>
        <v>2.2097058627790309</v>
      </c>
      <c r="J41" s="17">
        <f>I41/H41*100</f>
        <v>1.7174769646968995</v>
      </c>
      <c r="K41" s="18">
        <f t="shared" si="6"/>
        <v>128.66</v>
      </c>
      <c r="L41" s="19">
        <f>K41/D41</f>
        <v>128.66</v>
      </c>
      <c r="M41" s="18">
        <f>ROUND(L41,2)</f>
        <v>128.66</v>
      </c>
      <c r="N41" s="16">
        <f t="shared" si="7"/>
        <v>128.66</v>
      </c>
      <c r="O41" s="25">
        <f>E41*D41</f>
        <v>126.3</v>
      </c>
      <c r="P41" s="25">
        <f>F41*D41</f>
        <v>130.68</v>
      </c>
      <c r="Q41" s="25">
        <f>G41*D41</f>
        <v>129</v>
      </c>
    </row>
    <row r="42" spans="1:17" s="2" customFormat="1" ht="37.5" customHeight="1" x14ac:dyDescent="0.25">
      <c r="A42" s="12">
        <v>32</v>
      </c>
      <c r="B42" s="29" t="s">
        <v>56</v>
      </c>
      <c r="C42" s="26" t="s">
        <v>25</v>
      </c>
      <c r="D42" s="7">
        <v>1</v>
      </c>
      <c r="E42" s="15">
        <v>123.9</v>
      </c>
      <c r="F42" s="15">
        <v>128.22</v>
      </c>
      <c r="G42" s="15">
        <v>126.6</v>
      </c>
      <c r="H42" s="16">
        <f t="shared" ref="H42:H52" si="13">AVERAGE(E42:G42)</f>
        <v>126.24000000000001</v>
      </c>
      <c r="I42" s="17">
        <f t="shared" ref="I42:I52" si="14">SQRT(((SUM((POWER(E42-H42,2)),(POWER(F42-H42,2)),(POWER(G42-H42,2)))/(COLUMNS(E42:G42)-1))))</f>
        <v>2.1823840175367812</v>
      </c>
      <c r="J42" s="17">
        <f t="shared" ref="J42:J52" si="15">I42/H42*100</f>
        <v>1.7287579353111384</v>
      </c>
      <c r="K42" s="18">
        <f t="shared" si="6"/>
        <v>126.24000000000001</v>
      </c>
      <c r="L42" s="19">
        <f t="shared" ref="L42:L52" si="16">K42/D42</f>
        <v>126.24000000000001</v>
      </c>
      <c r="M42" s="18">
        <f t="shared" ref="M42:M52" si="17">ROUND(L42,2)</f>
        <v>126.24</v>
      </c>
      <c r="N42" s="16">
        <f t="shared" si="7"/>
        <v>126.24</v>
      </c>
      <c r="O42" s="25"/>
      <c r="P42" s="25"/>
      <c r="Q42" s="25"/>
    </row>
    <row r="43" spans="1:17" s="2" customFormat="1" ht="37.5" customHeight="1" x14ac:dyDescent="0.25">
      <c r="A43" s="12">
        <v>33</v>
      </c>
      <c r="B43" s="29" t="s">
        <v>57</v>
      </c>
      <c r="C43" s="26" t="s">
        <v>25</v>
      </c>
      <c r="D43" s="7">
        <v>1</v>
      </c>
      <c r="E43" s="15">
        <v>100.62</v>
      </c>
      <c r="F43" s="15">
        <v>104.16</v>
      </c>
      <c r="G43" s="15">
        <v>102.84</v>
      </c>
      <c r="H43" s="16">
        <f t="shared" si="13"/>
        <v>102.54</v>
      </c>
      <c r="I43" s="17">
        <f t="shared" si="14"/>
        <v>1.7889661819050653</v>
      </c>
      <c r="J43" s="17">
        <f t="shared" si="15"/>
        <v>1.7446520205822755</v>
      </c>
      <c r="K43" s="18">
        <f t="shared" si="6"/>
        <v>102.53999999999999</v>
      </c>
      <c r="L43" s="19">
        <f t="shared" si="16"/>
        <v>102.53999999999999</v>
      </c>
      <c r="M43" s="18">
        <f t="shared" si="17"/>
        <v>102.54</v>
      </c>
      <c r="N43" s="16">
        <f t="shared" si="7"/>
        <v>102.54</v>
      </c>
      <c r="O43" s="25"/>
      <c r="P43" s="25"/>
      <c r="Q43" s="25"/>
    </row>
    <row r="44" spans="1:17" s="2" customFormat="1" ht="37.5" customHeight="1" x14ac:dyDescent="0.25">
      <c r="A44" s="12">
        <v>34</v>
      </c>
      <c r="B44" s="29" t="s">
        <v>58</v>
      </c>
      <c r="C44" s="26" t="s">
        <v>25</v>
      </c>
      <c r="D44" s="7">
        <v>1</v>
      </c>
      <c r="E44" s="15">
        <v>247.98</v>
      </c>
      <c r="F44" s="15">
        <v>256.62</v>
      </c>
      <c r="G44" s="15">
        <v>253.38</v>
      </c>
      <c r="H44" s="16">
        <f t="shared" si="13"/>
        <v>252.66</v>
      </c>
      <c r="I44" s="17">
        <f t="shared" si="14"/>
        <v>4.3647680350735785</v>
      </c>
      <c r="J44" s="17">
        <f t="shared" si="15"/>
        <v>1.7275263338374016</v>
      </c>
      <c r="K44" s="18">
        <f t="shared" si="6"/>
        <v>252.66</v>
      </c>
      <c r="L44" s="19">
        <f t="shared" si="16"/>
        <v>252.66</v>
      </c>
      <c r="M44" s="18">
        <f t="shared" si="17"/>
        <v>252.66</v>
      </c>
      <c r="N44" s="16">
        <f t="shared" si="7"/>
        <v>252.66</v>
      </c>
      <c r="O44" s="25"/>
      <c r="P44" s="25"/>
      <c r="Q44" s="25"/>
    </row>
    <row r="45" spans="1:17" s="2" customFormat="1" ht="37.5" customHeight="1" x14ac:dyDescent="0.25">
      <c r="A45" s="12">
        <v>35</v>
      </c>
      <c r="B45" s="29" t="s">
        <v>59</v>
      </c>
      <c r="C45" s="26" t="s">
        <v>25</v>
      </c>
      <c r="D45" s="7">
        <v>1</v>
      </c>
      <c r="E45" s="15">
        <v>112.08</v>
      </c>
      <c r="F45" s="15">
        <v>115.98</v>
      </c>
      <c r="G45" s="15">
        <v>114.54</v>
      </c>
      <c r="H45" s="16">
        <f t="shared" si="13"/>
        <v>114.2</v>
      </c>
      <c r="I45" s="17">
        <f t="shared" si="14"/>
        <v>1.9721054738527586</v>
      </c>
      <c r="J45" s="17">
        <f t="shared" si="15"/>
        <v>1.726887455212573</v>
      </c>
      <c r="K45" s="18">
        <f t="shared" si="6"/>
        <v>114.2</v>
      </c>
      <c r="L45" s="19">
        <f t="shared" si="16"/>
        <v>114.2</v>
      </c>
      <c r="M45" s="18">
        <f t="shared" si="17"/>
        <v>114.2</v>
      </c>
      <c r="N45" s="16">
        <f t="shared" si="7"/>
        <v>114.2</v>
      </c>
      <c r="O45" s="25"/>
      <c r="P45" s="25"/>
      <c r="Q45" s="25"/>
    </row>
    <row r="46" spans="1:17" s="2" customFormat="1" ht="37.5" customHeight="1" x14ac:dyDescent="0.25">
      <c r="A46" s="12">
        <v>36</v>
      </c>
      <c r="B46" s="29" t="s">
        <v>60</v>
      </c>
      <c r="C46" s="26" t="s">
        <v>25</v>
      </c>
      <c r="D46" s="7">
        <v>1</v>
      </c>
      <c r="E46" s="15">
        <v>334.08</v>
      </c>
      <c r="F46" s="15">
        <v>345.66</v>
      </c>
      <c r="G46" s="15">
        <v>341.34</v>
      </c>
      <c r="H46" s="16">
        <f t="shared" si="13"/>
        <v>340.35999999999996</v>
      </c>
      <c r="I46" s="17">
        <f t="shared" si="14"/>
        <v>5.8518714955132269</v>
      </c>
      <c r="J46" s="17">
        <f t="shared" si="15"/>
        <v>1.7193182205644693</v>
      </c>
      <c r="K46" s="18">
        <f t="shared" si="6"/>
        <v>340.35999999999996</v>
      </c>
      <c r="L46" s="19">
        <f t="shared" si="16"/>
        <v>340.35999999999996</v>
      </c>
      <c r="M46" s="18">
        <f t="shared" si="17"/>
        <v>340.36</v>
      </c>
      <c r="N46" s="16">
        <f t="shared" si="7"/>
        <v>340.36</v>
      </c>
      <c r="O46" s="25"/>
      <c r="P46" s="25"/>
      <c r="Q46" s="25"/>
    </row>
    <row r="47" spans="1:17" s="2" customFormat="1" ht="37.5" customHeight="1" x14ac:dyDescent="0.25">
      <c r="A47" s="12">
        <v>37</v>
      </c>
      <c r="B47" s="29" t="s">
        <v>128</v>
      </c>
      <c r="C47" s="26" t="s">
        <v>25</v>
      </c>
      <c r="D47" s="7">
        <v>1</v>
      </c>
      <c r="E47" s="15">
        <v>238.56</v>
      </c>
      <c r="F47" s="15">
        <v>246.84</v>
      </c>
      <c r="G47" s="15">
        <v>243.72</v>
      </c>
      <c r="H47" s="16">
        <f t="shared" si="13"/>
        <v>243.04</v>
      </c>
      <c r="I47" s="17">
        <f t="shared" si="14"/>
        <v>4.1816743058253589</v>
      </c>
      <c r="J47" s="17">
        <f t="shared" si="15"/>
        <v>1.7205704023310397</v>
      </c>
      <c r="K47" s="18">
        <f t="shared" si="6"/>
        <v>243.04</v>
      </c>
      <c r="L47" s="19">
        <f t="shared" si="16"/>
        <v>243.04</v>
      </c>
      <c r="M47" s="18">
        <f t="shared" si="17"/>
        <v>243.04</v>
      </c>
      <c r="N47" s="16">
        <f t="shared" si="7"/>
        <v>243.04</v>
      </c>
      <c r="O47" s="25"/>
      <c r="P47" s="25"/>
      <c r="Q47" s="25"/>
    </row>
    <row r="48" spans="1:17" s="2" customFormat="1" ht="37.5" customHeight="1" x14ac:dyDescent="0.25">
      <c r="A48" s="12">
        <v>38</v>
      </c>
      <c r="B48" s="29" t="s">
        <v>129</v>
      </c>
      <c r="C48" s="26" t="s">
        <v>25</v>
      </c>
      <c r="D48" s="7">
        <v>1</v>
      </c>
      <c r="E48" s="15">
        <v>2540.2199999999998</v>
      </c>
      <c r="F48" s="15">
        <v>2628.6</v>
      </c>
      <c r="G48" s="15">
        <v>2595.48</v>
      </c>
      <c r="H48" s="16">
        <f t="shared" si="13"/>
        <v>2588.1</v>
      </c>
      <c r="I48" s="17">
        <f t="shared" si="14"/>
        <v>44.649797311970026</v>
      </c>
      <c r="J48" s="17">
        <f t="shared" si="15"/>
        <v>1.7251959859344703</v>
      </c>
      <c r="K48" s="18">
        <f t="shared" si="6"/>
        <v>2588.0999999999995</v>
      </c>
      <c r="L48" s="19">
        <f t="shared" si="16"/>
        <v>2588.0999999999995</v>
      </c>
      <c r="M48" s="18">
        <f t="shared" si="17"/>
        <v>2588.1</v>
      </c>
      <c r="N48" s="16">
        <f t="shared" si="7"/>
        <v>2588.1</v>
      </c>
      <c r="O48" s="25"/>
      <c r="P48" s="25"/>
      <c r="Q48" s="25"/>
    </row>
    <row r="49" spans="1:17" s="2" customFormat="1" ht="37.5" customHeight="1" x14ac:dyDescent="0.25">
      <c r="A49" s="12">
        <v>39</v>
      </c>
      <c r="B49" s="29" t="s">
        <v>130</v>
      </c>
      <c r="C49" s="26" t="s">
        <v>25</v>
      </c>
      <c r="D49" s="7">
        <v>1</v>
      </c>
      <c r="E49" s="15">
        <v>238.92</v>
      </c>
      <c r="F49" s="15">
        <v>247.26</v>
      </c>
      <c r="G49" s="15">
        <v>244.14</v>
      </c>
      <c r="H49" s="16">
        <f t="shared" si="13"/>
        <v>243.43999999999997</v>
      </c>
      <c r="I49" s="17">
        <f t="shared" si="14"/>
        <v>4.2138343583961646</v>
      </c>
      <c r="J49" s="17">
        <f t="shared" si="15"/>
        <v>1.7309539756803174</v>
      </c>
      <c r="K49" s="18">
        <f t="shared" si="6"/>
        <v>243.43999999999997</v>
      </c>
      <c r="L49" s="19">
        <f t="shared" si="16"/>
        <v>243.43999999999997</v>
      </c>
      <c r="M49" s="18">
        <f t="shared" si="17"/>
        <v>243.44</v>
      </c>
      <c r="N49" s="16">
        <f t="shared" si="7"/>
        <v>243.44</v>
      </c>
      <c r="O49" s="25"/>
      <c r="P49" s="25"/>
      <c r="Q49" s="25"/>
    </row>
    <row r="50" spans="1:17" s="2" customFormat="1" ht="37.5" customHeight="1" x14ac:dyDescent="0.25">
      <c r="A50" s="12">
        <v>40</v>
      </c>
      <c r="B50" s="29" t="s">
        <v>131</v>
      </c>
      <c r="C50" s="26" t="s">
        <v>25</v>
      </c>
      <c r="D50" s="7">
        <v>1</v>
      </c>
      <c r="E50" s="15">
        <v>1988.04</v>
      </c>
      <c r="F50" s="15">
        <v>2057.2199999999998</v>
      </c>
      <c r="G50" s="15">
        <v>2031.3</v>
      </c>
      <c r="H50" s="16">
        <f t="shared" si="13"/>
        <v>2025.5199999999998</v>
      </c>
      <c r="I50" s="17">
        <f t="shared" si="14"/>
        <v>34.950313303316676</v>
      </c>
      <c r="J50" s="17">
        <f t="shared" si="15"/>
        <v>1.7254983067714305</v>
      </c>
      <c r="K50" s="18">
        <f t="shared" si="6"/>
        <v>2025.5199999999998</v>
      </c>
      <c r="L50" s="19">
        <f t="shared" si="16"/>
        <v>2025.5199999999998</v>
      </c>
      <c r="M50" s="18">
        <f t="shared" si="17"/>
        <v>2025.52</v>
      </c>
      <c r="N50" s="16">
        <f t="shared" si="7"/>
        <v>2025.52</v>
      </c>
      <c r="O50" s="25"/>
      <c r="P50" s="25"/>
      <c r="Q50" s="25"/>
    </row>
    <row r="51" spans="1:17" s="2" customFormat="1" ht="37.5" customHeight="1" x14ac:dyDescent="0.25">
      <c r="A51" s="12">
        <v>41</v>
      </c>
      <c r="B51" s="29" t="s">
        <v>132</v>
      </c>
      <c r="C51" s="26" t="s">
        <v>25</v>
      </c>
      <c r="D51" s="7">
        <v>1</v>
      </c>
      <c r="E51" s="15">
        <v>230.34</v>
      </c>
      <c r="F51" s="15">
        <v>238.38</v>
      </c>
      <c r="G51" s="15">
        <v>235.38</v>
      </c>
      <c r="H51" s="16">
        <f t="shared" si="13"/>
        <v>234.70000000000002</v>
      </c>
      <c r="I51" s="17">
        <f t="shared" si="14"/>
        <v>4.0629053643913453</v>
      </c>
      <c r="J51" s="17">
        <f t="shared" si="15"/>
        <v>1.731105822067041</v>
      </c>
      <c r="K51" s="18">
        <f t="shared" si="6"/>
        <v>234.7</v>
      </c>
      <c r="L51" s="19">
        <f t="shared" si="16"/>
        <v>234.7</v>
      </c>
      <c r="M51" s="18">
        <f t="shared" si="17"/>
        <v>234.7</v>
      </c>
      <c r="N51" s="16">
        <f t="shared" si="7"/>
        <v>234.7</v>
      </c>
      <c r="O51" s="25"/>
      <c r="P51" s="25"/>
      <c r="Q51" s="25"/>
    </row>
    <row r="52" spans="1:17" s="2" customFormat="1" ht="37.5" customHeight="1" x14ac:dyDescent="0.25">
      <c r="A52" s="12">
        <v>42</v>
      </c>
      <c r="B52" s="29" t="s">
        <v>133</v>
      </c>
      <c r="C52" s="26" t="s">
        <v>25</v>
      </c>
      <c r="D52" s="7">
        <v>1</v>
      </c>
      <c r="E52" s="15">
        <v>2540.2199999999998</v>
      </c>
      <c r="F52" s="15">
        <v>2628.6</v>
      </c>
      <c r="G52" s="15">
        <v>2595.48</v>
      </c>
      <c r="H52" s="16">
        <f t="shared" si="13"/>
        <v>2588.1</v>
      </c>
      <c r="I52" s="17">
        <f t="shared" si="14"/>
        <v>44.649797311970026</v>
      </c>
      <c r="J52" s="17">
        <f t="shared" si="15"/>
        <v>1.7251959859344703</v>
      </c>
      <c r="K52" s="18">
        <f t="shared" si="6"/>
        <v>2588.0999999999995</v>
      </c>
      <c r="L52" s="19">
        <f t="shared" si="16"/>
        <v>2588.0999999999995</v>
      </c>
      <c r="M52" s="18">
        <f t="shared" si="17"/>
        <v>2588.1</v>
      </c>
      <c r="N52" s="16">
        <f t="shared" si="7"/>
        <v>2588.1</v>
      </c>
      <c r="O52" s="25"/>
      <c r="P52" s="25"/>
      <c r="Q52" s="25"/>
    </row>
    <row r="53" spans="1:17" s="2" customFormat="1" ht="37.5" customHeight="1" x14ac:dyDescent="0.25">
      <c r="A53" s="12">
        <v>43</v>
      </c>
      <c r="B53" s="29" t="s">
        <v>134</v>
      </c>
      <c r="C53" s="26" t="s">
        <v>25</v>
      </c>
      <c r="D53" s="7">
        <v>1</v>
      </c>
      <c r="E53" s="15">
        <v>279.95999999999998</v>
      </c>
      <c r="F53" s="15">
        <v>289.68</v>
      </c>
      <c r="G53" s="15">
        <v>286.02</v>
      </c>
      <c r="H53" s="16">
        <f>AVERAGE(E53:G53)</f>
        <v>285.21999999999997</v>
      </c>
      <c r="I53" s="17">
        <f>SQRT(((SUM((POWER(E53-H53,2)),(POWER(F53-H53,2)),(POWER(G53-H53,2)))/(COLUMNS(E53:G53)-1))))</f>
        <v>4.9091343432422097</v>
      </c>
      <c r="J53" s="17">
        <f>I53/H53*100</f>
        <v>1.7211746522832236</v>
      </c>
      <c r="K53" s="18">
        <f t="shared" si="6"/>
        <v>285.21999999999997</v>
      </c>
      <c r="L53" s="19">
        <f>K53/D53</f>
        <v>285.21999999999997</v>
      </c>
      <c r="M53" s="18">
        <f>ROUND(L53,2)</f>
        <v>285.22000000000003</v>
      </c>
      <c r="N53" s="16">
        <f t="shared" si="7"/>
        <v>285.22000000000003</v>
      </c>
      <c r="O53" s="25">
        <f>SUM(O41:O41)</f>
        <v>126.3</v>
      </c>
      <c r="P53" s="25">
        <f>SUM(P41:P41)</f>
        <v>130.68</v>
      </c>
      <c r="Q53" s="25">
        <f>SUM(Q41:Q41)</f>
        <v>129</v>
      </c>
    </row>
    <row r="54" spans="1:17" ht="42.75" customHeight="1" x14ac:dyDescent="0.2">
      <c r="A54" s="12">
        <v>44</v>
      </c>
      <c r="B54" s="29" t="s">
        <v>135</v>
      </c>
      <c r="C54" s="26" t="s">
        <v>25</v>
      </c>
      <c r="D54" s="7">
        <v>1</v>
      </c>
      <c r="E54" s="15">
        <v>1876.14</v>
      </c>
      <c r="F54" s="15">
        <v>1941.36</v>
      </c>
      <c r="G54" s="15">
        <v>1916.94</v>
      </c>
      <c r="H54" s="16">
        <f>AVERAGE(E54:G54)</f>
        <v>1911.4800000000002</v>
      </c>
      <c r="I54" s="17">
        <f>SQRT(((SUM((POWER(E54-H54,2)),(POWER(F54-H54,2)),(POWER(G54-H54,2)))/(COLUMNS(E54:G54)-1))))</f>
        <v>32.951036402516898</v>
      </c>
      <c r="J54" s="17">
        <f>I54/H54*100</f>
        <v>1.7238493943183761</v>
      </c>
      <c r="K54" s="18">
        <f t="shared" si="6"/>
        <v>1911.48</v>
      </c>
      <c r="L54" s="19">
        <f>K54/D54</f>
        <v>1911.48</v>
      </c>
      <c r="M54" s="18">
        <f>ROUND(L54,2)</f>
        <v>1911.48</v>
      </c>
      <c r="N54" s="16">
        <f t="shared" si="7"/>
        <v>1911.48</v>
      </c>
      <c r="O54" s="23">
        <f>SUM(O41:O53)</f>
        <v>252.6</v>
      </c>
      <c r="P54" s="23">
        <f>SUM(P41:P53)</f>
        <v>261.36</v>
      </c>
      <c r="Q54" s="23">
        <f>SUM(Q41:Q53)</f>
        <v>258</v>
      </c>
    </row>
    <row r="55" spans="1:17" ht="36" customHeight="1" x14ac:dyDescent="0.2">
      <c r="A55" s="12">
        <v>45</v>
      </c>
      <c r="B55" s="29" t="s">
        <v>136</v>
      </c>
      <c r="C55" s="26" t="s">
        <v>25</v>
      </c>
      <c r="D55" s="7">
        <v>1</v>
      </c>
      <c r="E55" s="15">
        <v>4366.74</v>
      </c>
      <c r="F55" s="15">
        <v>4518.6000000000004</v>
      </c>
      <c r="G55" s="15">
        <v>4461.66</v>
      </c>
      <c r="H55" s="16">
        <f>AVERAGE(E55:G55)</f>
        <v>4449</v>
      </c>
      <c r="I55" s="17">
        <f>SQRT(((SUM((POWER(E55-H55,2)),(POWER(F55-H55,2)),(POWER(G55-H55,2)))/(COLUMNS(E55:G55)-1))))</f>
        <v>76.7174791035266</v>
      </c>
      <c r="J55" s="17">
        <f>I55/H55*100</f>
        <v>1.7243757946398426</v>
      </c>
      <c r="K55" s="18">
        <f t="shared" si="6"/>
        <v>4449</v>
      </c>
      <c r="L55" s="19">
        <f>K55/D55</f>
        <v>4449</v>
      </c>
      <c r="M55" s="18">
        <f>ROUND(L55,2)</f>
        <v>4449</v>
      </c>
      <c r="N55" s="16">
        <f t="shared" si="7"/>
        <v>4449</v>
      </c>
    </row>
    <row r="56" spans="1:17" s="2" customFormat="1" ht="37.5" customHeight="1" x14ac:dyDescent="0.25">
      <c r="A56" s="12">
        <v>46</v>
      </c>
      <c r="B56" s="29" t="s">
        <v>137</v>
      </c>
      <c r="C56" s="26" t="s">
        <v>25</v>
      </c>
      <c r="D56" s="7">
        <v>1</v>
      </c>
      <c r="E56" s="15">
        <v>4185.72</v>
      </c>
      <c r="F56" s="15">
        <v>4331.28</v>
      </c>
      <c r="G56" s="15">
        <v>4276.74</v>
      </c>
      <c r="H56" s="16">
        <f>AVERAGE(E56:G56)</f>
        <v>4264.58</v>
      </c>
      <c r="I56" s="17">
        <f>SQRT(((SUM((POWER(E56-H56,2)),(POWER(F56-H56,2)),(POWER(G56-H56,2)))/(COLUMNS(E56:G56)-1))))</f>
        <v>73.537933068586852</v>
      </c>
      <c r="J56" s="17">
        <f>I56/H56*100</f>
        <v>1.72438864011431</v>
      </c>
      <c r="K56" s="18">
        <f t="shared" si="6"/>
        <v>4264.58</v>
      </c>
      <c r="L56" s="19">
        <f>K56/D56</f>
        <v>4264.58</v>
      </c>
      <c r="M56" s="18">
        <f>ROUND(L56,2)</f>
        <v>4264.58</v>
      </c>
      <c r="N56" s="16">
        <f t="shared" si="7"/>
        <v>4264.58</v>
      </c>
      <c r="O56" s="25">
        <f>E56*D56</f>
        <v>4185.72</v>
      </c>
      <c r="P56" s="25">
        <f>F56*D56</f>
        <v>4331.28</v>
      </c>
      <c r="Q56" s="25">
        <f>G56*D56</f>
        <v>4276.74</v>
      </c>
    </row>
    <row r="57" spans="1:17" s="2" customFormat="1" ht="37.5" customHeight="1" x14ac:dyDescent="0.25">
      <c r="A57" s="12">
        <v>47</v>
      </c>
      <c r="B57" s="29" t="s">
        <v>61</v>
      </c>
      <c r="C57" s="26" t="s">
        <v>25</v>
      </c>
      <c r="D57" s="7">
        <v>1</v>
      </c>
      <c r="E57" s="15">
        <v>59.1</v>
      </c>
      <c r="F57" s="15">
        <v>61.2</v>
      </c>
      <c r="G57" s="15">
        <v>60.42</v>
      </c>
      <c r="H57" s="16">
        <f t="shared" ref="H57:H67" si="18">AVERAGE(E57:G57)</f>
        <v>60.240000000000009</v>
      </c>
      <c r="I57" s="17">
        <f t="shared" ref="I57:I67" si="19">SQRT(((SUM((POWER(E57-H57,2)),(POWER(F57-H57,2)),(POWER(G57-H57,2)))/(COLUMNS(E57:G57)-1))))</f>
        <v>1.0615083607772486</v>
      </c>
      <c r="J57" s="17">
        <f t="shared" ref="J57:J67" si="20">I57/H57*100</f>
        <v>1.7621320730034005</v>
      </c>
      <c r="K57" s="18">
        <f t="shared" si="6"/>
        <v>60.240000000000009</v>
      </c>
      <c r="L57" s="19">
        <f t="shared" ref="L57:L67" si="21">K57/D57</f>
        <v>60.240000000000009</v>
      </c>
      <c r="M57" s="18">
        <f t="shared" ref="M57:M67" si="22">ROUND(L57,2)</f>
        <v>60.24</v>
      </c>
      <c r="N57" s="16">
        <f t="shared" si="7"/>
        <v>60.24</v>
      </c>
      <c r="O57" s="25"/>
      <c r="P57" s="25"/>
      <c r="Q57" s="25"/>
    </row>
    <row r="58" spans="1:17" s="2" customFormat="1" ht="37.5" customHeight="1" x14ac:dyDescent="0.25">
      <c r="A58" s="12">
        <v>48</v>
      </c>
      <c r="B58" s="29" t="s">
        <v>61</v>
      </c>
      <c r="C58" s="26" t="s">
        <v>25</v>
      </c>
      <c r="D58" s="7">
        <v>1</v>
      </c>
      <c r="E58" s="15">
        <v>70.02</v>
      </c>
      <c r="F58" s="15">
        <v>72.48</v>
      </c>
      <c r="G58" s="15">
        <v>71.52</v>
      </c>
      <c r="H58" s="16">
        <f t="shared" si="18"/>
        <v>71.339999999999989</v>
      </c>
      <c r="I58" s="17">
        <f t="shared" si="19"/>
        <v>1.2398386991863133</v>
      </c>
      <c r="J58" s="17">
        <f t="shared" si="20"/>
        <v>1.737929211082581</v>
      </c>
      <c r="K58" s="18">
        <f t="shared" si="6"/>
        <v>71.339999999999989</v>
      </c>
      <c r="L58" s="19">
        <f t="shared" si="21"/>
        <v>71.339999999999989</v>
      </c>
      <c r="M58" s="18">
        <f t="shared" si="22"/>
        <v>71.34</v>
      </c>
      <c r="N58" s="16">
        <f t="shared" si="7"/>
        <v>71.34</v>
      </c>
      <c r="O58" s="25"/>
      <c r="P58" s="25"/>
      <c r="Q58" s="25"/>
    </row>
    <row r="59" spans="1:17" s="2" customFormat="1" ht="37.5" customHeight="1" x14ac:dyDescent="0.25">
      <c r="A59" s="12">
        <v>49</v>
      </c>
      <c r="B59" s="29" t="s">
        <v>62</v>
      </c>
      <c r="C59" s="26" t="s">
        <v>25</v>
      </c>
      <c r="D59" s="7">
        <v>1</v>
      </c>
      <c r="E59" s="15">
        <v>66.180000000000007</v>
      </c>
      <c r="F59" s="15">
        <v>68.52</v>
      </c>
      <c r="G59" s="15">
        <v>67.62</v>
      </c>
      <c r="H59" s="16">
        <f t="shared" si="18"/>
        <v>67.44</v>
      </c>
      <c r="I59" s="17">
        <f t="shared" si="19"/>
        <v>1.1803389343743551</v>
      </c>
      <c r="J59" s="17">
        <f t="shared" si="20"/>
        <v>1.7502060118243699</v>
      </c>
      <c r="K59" s="18">
        <f t="shared" si="6"/>
        <v>67.44</v>
      </c>
      <c r="L59" s="19">
        <f t="shared" si="21"/>
        <v>67.44</v>
      </c>
      <c r="M59" s="18">
        <f t="shared" si="22"/>
        <v>67.44</v>
      </c>
      <c r="N59" s="16">
        <f t="shared" si="7"/>
        <v>67.44</v>
      </c>
      <c r="O59" s="25"/>
      <c r="P59" s="25"/>
      <c r="Q59" s="25"/>
    </row>
    <row r="60" spans="1:17" s="2" customFormat="1" ht="37.5" customHeight="1" x14ac:dyDescent="0.25">
      <c r="A60" s="12">
        <v>50</v>
      </c>
      <c r="B60" s="29" t="s">
        <v>63</v>
      </c>
      <c r="C60" s="26" t="s">
        <v>25</v>
      </c>
      <c r="D60" s="7">
        <v>1</v>
      </c>
      <c r="E60" s="15">
        <v>1261.6199999999999</v>
      </c>
      <c r="F60" s="15">
        <v>1305.48</v>
      </c>
      <c r="G60" s="15">
        <v>1289.04</v>
      </c>
      <c r="H60" s="16">
        <f t="shared" si="18"/>
        <v>1285.3799999999999</v>
      </c>
      <c r="I60" s="17">
        <f t="shared" si="19"/>
        <v>22.15787895986443</v>
      </c>
      <c r="J60" s="17">
        <f t="shared" si="20"/>
        <v>1.723838783851035</v>
      </c>
      <c r="K60" s="18">
        <f t="shared" si="6"/>
        <v>1285.3799999999999</v>
      </c>
      <c r="L60" s="19">
        <f t="shared" si="21"/>
        <v>1285.3799999999999</v>
      </c>
      <c r="M60" s="18">
        <f t="shared" si="22"/>
        <v>1285.3800000000001</v>
      </c>
      <c r="N60" s="16">
        <f t="shared" si="7"/>
        <v>1285.3800000000001</v>
      </c>
      <c r="O60" s="25"/>
      <c r="P60" s="25"/>
      <c r="Q60" s="25"/>
    </row>
    <row r="61" spans="1:17" s="2" customFormat="1" ht="37.5" customHeight="1" x14ac:dyDescent="0.25">
      <c r="A61" s="12">
        <v>51</v>
      </c>
      <c r="B61" s="29" t="s">
        <v>64</v>
      </c>
      <c r="C61" s="26" t="s">
        <v>25</v>
      </c>
      <c r="D61" s="7">
        <v>1</v>
      </c>
      <c r="E61" s="15">
        <v>2212.7399999999998</v>
      </c>
      <c r="F61" s="15">
        <v>2289.7199999999998</v>
      </c>
      <c r="G61" s="15">
        <v>2260.86</v>
      </c>
      <c r="H61" s="16">
        <f t="shared" si="18"/>
        <v>2254.44</v>
      </c>
      <c r="I61" s="17">
        <f t="shared" si="19"/>
        <v>38.889489582662343</v>
      </c>
      <c r="J61" s="17">
        <f t="shared" si="20"/>
        <v>1.7250177242535771</v>
      </c>
      <c r="K61" s="18">
        <f t="shared" si="6"/>
        <v>2254.4399999999996</v>
      </c>
      <c r="L61" s="19">
        <f t="shared" si="21"/>
        <v>2254.4399999999996</v>
      </c>
      <c r="M61" s="18">
        <f t="shared" si="22"/>
        <v>2254.44</v>
      </c>
      <c r="N61" s="16">
        <f t="shared" si="7"/>
        <v>2254.44</v>
      </c>
      <c r="O61" s="25"/>
      <c r="P61" s="25"/>
      <c r="Q61" s="25"/>
    </row>
    <row r="62" spans="1:17" s="2" customFormat="1" ht="37.5" customHeight="1" x14ac:dyDescent="0.25">
      <c r="A62" s="12">
        <v>52</v>
      </c>
      <c r="B62" s="29" t="s">
        <v>65</v>
      </c>
      <c r="C62" s="26" t="s">
        <v>25</v>
      </c>
      <c r="D62" s="7">
        <v>1</v>
      </c>
      <c r="E62" s="15">
        <v>2612.1</v>
      </c>
      <c r="F62" s="15">
        <v>2702.94</v>
      </c>
      <c r="G62" s="15">
        <v>2668.86</v>
      </c>
      <c r="H62" s="16">
        <f t="shared" si="18"/>
        <v>2661.2999999999997</v>
      </c>
      <c r="I62" s="17">
        <f t="shared" si="19"/>
        <v>45.889449767893353</v>
      </c>
      <c r="J62" s="17">
        <f t="shared" si="20"/>
        <v>1.7243245694921039</v>
      </c>
      <c r="K62" s="18">
        <f t="shared" si="6"/>
        <v>2661.2999999999997</v>
      </c>
      <c r="L62" s="19">
        <f t="shared" si="21"/>
        <v>2661.2999999999997</v>
      </c>
      <c r="M62" s="18">
        <f t="shared" si="22"/>
        <v>2661.3</v>
      </c>
      <c r="N62" s="16">
        <f t="shared" si="7"/>
        <v>2661.3</v>
      </c>
      <c r="O62" s="25"/>
      <c r="P62" s="25"/>
      <c r="Q62" s="25"/>
    </row>
    <row r="63" spans="1:17" s="2" customFormat="1" ht="37.5" customHeight="1" x14ac:dyDescent="0.25">
      <c r="A63" s="12">
        <v>53</v>
      </c>
      <c r="B63" s="29" t="s">
        <v>66</v>
      </c>
      <c r="C63" s="26" t="s">
        <v>25</v>
      </c>
      <c r="D63" s="7">
        <v>1</v>
      </c>
      <c r="E63" s="15">
        <v>8349.48</v>
      </c>
      <c r="F63" s="15">
        <v>8639.8799999999992</v>
      </c>
      <c r="G63" s="15">
        <v>8530.98</v>
      </c>
      <c r="H63" s="16">
        <f t="shared" si="18"/>
        <v>8506.7800000000007</v>
      </c>
      <c r="I63" s="17">
        <f t="shared" si="19"/>
        <v>146.70470340108375</v>
      </c>
      <c r="J63" s="17">
        <f t="shared" si="20"/>
        <v>1.7245620951885876</v>
      </c>
      <c r="K63" s="18">
        <f t="shared" si="6"/>
        <v>8506.7799999999988</v>
      </c>
      <c r="L63" s="19">
        <f t="shared" si="21"/>
        <v>8506.7799999999988</v>
      </c>
      <c r="M63" s="18">
        <f t="shared" si="22"/>
        <v>8506.7800000000007</v>
      </c>
      <c r="N63" s="16">
        <f t="shared" si="7"/>
        <v>8506.7800000000007</v>
      </c>
      <c r="O63" s="25"/>
      <c r="P63" s="25"/>
      <c r="Q63" s="25"/>
    </row>
    <row r="64" spans="1:17" s="2" customFormat="1" ht="37.5" customHeight="1" x14ac:dyDescent="0.25">
      <c r="A64" s="12">
        <v>54</v>
      </c>
      <c r="B64" s="29" t="s">
        <v>67</v>
      </c>
      <c r="C64" s="26" t="s">
        <v>25</v>
      </c>
      <c r="D64" s="7">
        <v>1</v>
      </c>
      <c r="E64" s="15">
        <v>6238.44</v>
      </c>
      <c r="F64" s="15">
        <v>6455.46</v>
      </c>
      <c r="G64" s="15">
        <v>6374.04</v>
      </c>
      <c r="H64" s="16">
        <f t="shared" si="18"/>
        <v>6355.98</v>
      </c>
      <c r="I64" s="17">
        <f t="shared" si="19"/>
        <v>109.63139513843673</v>
      </c>
      <c r="J64" s="17">
        <f t="shared" si="20"/>
        <v>1.724854312606974</v>
      </c>
      <c r="K64" s="18">
        <f t="shared" si="6"/>
        <v>6355.98</v>
      </c>
      <c r="L64" s="19">
        <f t="shared" si="21"/>
        <v>6355.98</v>
      </c>
      <c r="M64" s="18">
        <f t="shared" si="22"/>
        <v>6355.98</v>
      </c>
      <c r="N64" s="16">
        <f t="shared" si="7"/>
        <v>6355.98</v>
      </c>
      <c r="O64" s="25"/>
      <c r="P64" s="25"/>
      <c r="Q64" s="25"/>
    </row>
    <row r="65" spans="1:17" s="2" customFormat="1" ht="37.5" customHeight="1" x14ac:dyDescent="0.25">
      <c r="A65" s="12">
        <v>55</v>
      </c>
      <c r="B65" s="29" t="s">
        <v>68</v>
      </c>
      <c r="C65" s="26" t="s">
        <v>25</v>
      </c>
      <c r="D65" s="7">
        <v>1</v>
      </c>
      <c r="E65" s="15">
        <v>12254.52</v>
      </c>
      <c r="F65" s="15">
        <v>12680.76</v>
      </c>
      <c r="G65" s="15">
        <v>12520.92</v>
      </c>
      <c r="H65" s="16">
        <f t="shared" si="18"/>
        <v>12485.4</v>
      </c>
      <c r="I65" s="17">
        <f t="shared" si="19"/>
        <v>215.32855639696271</v>
      </c>
      <c r="J65" s="17">
        <f t="shared" si="20"/>
        <v>1.7246428340058204</v>
      </c>
      <c r="K65" s="18">
        <f t="shared" si="6"/>
        <v>12485.399999999998</v>
      </c>
      <c r="L65" s="19">
        <f t="shared" si="21"/>
        <v>12485.399999999998</v>
      </c>
      <c r="M65" s="18">
        <f t="shared" si="22"/>
        <v>12485.4</v>
      </c>
      <c r="N65" s="16">
        <f t="shared" si="7"/>
        <v>12485.4</v>
      </c>
      <c r="O65" s="25"/>
      <c r="P65" s="25"/>
      <c r="Q65" s="25"/>
    </row>
    <row r="66" spans="1:17" s="2" customFormat="1" ht="37.5" customHeight="1" x14ac:dyDescent="0.25">
      <c r="A66" s="12">
        <v>56</v>
      </c>
      <c r="B66" s="29" t="s">
        <v>69</v>
      </c>
      <c r="C66" s="26" t="s">
        <v>25</v>
      </c>
      <c r="D66" s="7">
        <v>1</v>
      </c>
      <c r="E66" s="15">
        <v>147.96</v>
      </c>
      <c r="F66" s="15">
        <v>153.06</v>
      </c>
      <c r="G66" s="15">
        <v>151.13999999999999</v>
      </c>
      <c r="H66" s="16">
        <f t="shared" si="18"/>
        <v>150.72</v>
      </c>
      <c r="I66" s="17">
        <f t="shared" si="19"/>
        <v>2.5758105520398775</v>
      </c>
      <c r="J66" s="17">
        <f t="shared" si="20"/>
        <v>1.7090038163746533</v>
      </c>
      <c r="K66" s="18">
        <f t="shared" si="6"/>
        <v>150.71999999999997</v>
      </c>
      <c r="L66" s="19">
        <f t="shared" si="21"/>
        <v>150.71999999999997</v>
      </c>
      <c r="M66" s="18">
        <f t="shared" si="22"/>
        <v>150.72</v>
      </c>
      <c r="N66" s="16">
        <f t="shared" si="7"/>
        <v>150.72</v>
      </c>
      <c r="O66" s="25"/>
      <c r="P66" s="25"/>
      <c r="Q66" s="25"/>
    </row>
    <row r="67" spans="1:17" s="2" customFormat="1" ht="37.5" customHeight="1" x14ac:dyDescent="0.25">
      <c r="A67" s="12">
        <v>57</v>
      </c>
      <c r="B67" s="29" t="s">
        <v>70</v>
      </c>
      <c r="C67" s="26" t="s">
        <v>25</v>
      </c>
      <c r="D67" s="7">
        <v>1</v>
      </c>
      <c r="E67" s="15">
        <v>473.16</v>
      </c>
      <c r="F67" s="15">
        <v>489.66</v>
      </c>
      <c r="G67" s="15">
        <v>483.48</v>
      </c>
      <c r="H67" s="16">
        <f t="shared" si="18"/>
        <v>482.10000000000008</v>
      </c>
      <c r="I67" s="17">
        <f t="shared" si="19"/>
        <v>8.3361142026726096</v>
      </c>
      <c r="J67" s="17">
        <f t="shared" si="20"/>
        <v>1.7291255346759196</v>
      </c>
      <c r="K67" s="18">
        <f t="shared" si="6"/>
        <v>482.1</v>
      </c>
      <c r="L67" s="19">
        <f t="shared" si="21"/>
        <v>482.1</v>
      </c>
      <c r="M67" s="18">
        <f t="shared" si="22"/>
        <v>482.1</v>
      </c>
      <c r="N67" s="16">
        <f t="shared" si="7"/>
        <v>482.1</v>
      </c>
      <c r="O67" s="25"/>
      <c r="P67" s="25"/>
      <c r="Q67" s="25"/>
    </row>
    <row r="68" spans="1:17" s="2" customFormat="1" ht="37.5" customHeight="1" x14ac:dyDescent="0.25">
      <c r="A68" s="12">
        <v>58</v>
      </c>
      <c r="B68" s="29" t="s">
        <v>71</v>
      </c>
      <c r="C68" s="26" t="s">
        <v>25</v>
      </c>
      <c r="D68" s="7">
        <v>1</v>
      </c>
      <c r="E68" s="15">
        <v>191.22</v>
      </c>
      <c r="F68" s="15">
        <v>197.88</v>
      </c>
      <c r="G68" s="15">
        <v>195.36</v>
      </c>
      <c r="H68" s="16">
        <f>AVERAGE(E68:G68)</f>
        <v>194.82000000000002</v>
      </c>
      <c r="I68" s="17">
        <f>SQRT(((SUM((POWER(E68-H68,2)),(POWER(F68-H68,2)),(POWER(G68-H68,2)))/(COLUMNS(E68:G68)-1))))</f>
        <v>3.3626775046084925</v>
      </c>
      <c r="J68" s="17">
        <f>I68/H68*100</f>
        <v>1.7260432730769388</v>
      </c>
      <c r="K68" s="18">
        <f t="shared" si="6"/>
        <v>194.82</v>
      </c>
      <c r="L68" s="19">
        <f>K68/D68</f>
        <v>194.82</v>
      </c>
      <c r="M68" s="18">
        <f>ROUND(L68,2)</f>
        <v>194.82</v>
      </c>
      <c r="N68" s="16">
        <f t="shared" si="7"/>
        <v>194.82</v>
      </c>
      <c r="O68" s="25">
        <f>SUM(O56:O56)</f>
        <v>4185.72</v>
      </c>
      <c r="P68" s="25">
        <f>SUM(P56:P56)</f>
        <v>4331.28</v>
      </c>
      <c r="Q68" s="25">
        <f>SUM(Q56:Q56)</f>
        <v>4276.74</v>
      </c>
    </row>
    <row r="69" spans="1:17" ht="42.75" customHeight="1" x14ac:dyDescent="0.2">
      <c r="A69" s="12">
        <v>59</v>
      </c>
      <c r="B69" s="29" t="s">
        <v>72</v>
      </c>
      <c r="C69" s="26" t="s">
        <v>25</v>
      </c>
      <c r="D69" s="7">
        <v>1</v>
      </c>
      <c r="E69" s="15">
        <v>342.84</v>
      </c>
      <c r="F69" s="15">
        <v>354.78</v>
      </c>
      <c r="G69" s="15">
        <v>350.28</v>
      </c>
      <c r="H69" s="16">
        <f>AVERAGE(E69:G69)</f>
        <v>349.29999999999995</v>
      </c>
      <c r="I69" s="17">
        <f>SQRT(((SUM((POWER(E69-H69,2)),(POWER(F69-H69,2)),(POWER(G69-H69,2)))/(COLUMNS(E69:G69)-1))))</f>
        <v>6.0300248755705796</v>
      </c>
      <c r="J69" s="17">
        <f>I69/H69*100</f>
        <v>1.7263168839308847</v>
      </c>
      <c r="K69" s="18">
        <f t="shared" si="6"/>
        <v>349.29999999999995</v>
      </c>
      <c r="L69" s="19">
        <f>K69/D69</f>
        <v>349.29999999999995</v>
      </c>
      <c r="M69" s="18">
        <f>ROUND(L69,2)</f>
        <v>349.3</v>
      </c>
      <c r="N69" s="16">
        <f t="shared" si="7"/>
        <v>349.3</v>
      </c>
      <c r="O69" s="23">
        <f>SUM(O56:O68)</f>
        <v>8371.44</v>
      </c>
      <c r="P69" s="23">
        <f>SUM(P56:P68)</f>
        <v>8662.56</v>
      </c>
      <c r="Q69" s="23">
        <f>SUM(Q56:Q68)</f>
        <v>8553.48</v>
      </c>
    </row>
    <row r="70" spans="1:17" ht="36" customHeight="1" x14ac:dyDescent="0.2">
      <c r="A70" s="12">
        <v>60</v>
      </c>
      <c r="B70" s="29" t="s">
        <v>73</v>
      </c>
      <c r="C70" s="26" t="s">
        <v>25</v>
      </c>
      <c r="D70" s="7">
        <v>1</v>
      </c>
      <c r="E70" s="15">
        <v>273.60000000000002</v>
      </c>
      <c r="F70" s="15">
        <v>283.14</v>
      </c>
      <c r="G70" s="15">
        <v>279.60000000000002</v>
      </c>
      <c r="H70" s="16">
        <f>AVERAGE(E70:G70)</f>
        <v>278.78000000000003</v>
      </c>
      <c r="I70" s="17">
        <f>SQRT(((SUM((POWER(E70-H70,2)),(POWER(F70-H70,2)),(POWER(G70-H70,2)))/(COLUMNS(E70:G70)-1))))</f>
        <v>4.8225719279239208</v>
      </c>
      <c r="J70" s="17">
        <f>I70/H70*100</f>
        <v>1.7298844708816701</v>
      </c>
      <c r="K70" s="18">
        <f t="shared" si="6"/>
        <v>278.77999999999997</v>
      </c>
      <c r="L70" s="19">
        <f>K70/D70</f>
        <v>278.77999999999997</v>
      </c>
      <c r="M70" s="18">
        <f>ROUND(L70,2)</f>
        <v>278.77999999999997</v>
      </c>
      <c r="N70" s="16">
        <f t="shared" si="7"/>
        <v>278.77999999999997</v>
      </c>
    </row>
    <row r="71" spans="1:17" s="2" customFormat="1" ht="37.5" customHeight="1" x14ac:dyDescent="0.25">
      <c r="A71" s="12">
        <v>61</v>
      </c>
      <c r="B71" s="29" t="s">
        <v>74</v>
      </c>
      <c r="C71" s="26" t="s">
        <v>25</v>
      </c>
      <c r="D71" s="7">
        <v>1</v>
      </c>
      <c r="E71" s="15">
        <v>273.60000000000002</v>
      </c>
      <c r="F71" s="15">
        <v>283.14</v>
      </c>
      <c r="G71" s="15">
        <v>279.60000000000002</v>
      </c>
      <c r="H71" s="16">
        <f>AVERAGE(E71:G71)</f>
        <v>278.78000000000003</v>
      </c>
      <c r="I71" s="17">
        <f>SQRT(((SUM((POWER(E71-H71,2)),(POWER(F71-H71,2)),(POWER(G71-H71,2)))/(COLUMNS(E71:G71)-1))))</f>
        <v>4.8225719279239208</v>
      </c>
      <c r="J71" s="17">
        <f>I71/H71*100</f>
        <v>1.7298844708816701</v>
      </c>
      <c r="K71" s="18">
        <f t="shared" si="6"/>
        <v>278.77999999999997</v>
      </c>
      <c r="L71" s="19">
        <f>K71/D71</f>
        <v>278.77999999999997</v>
      </c>
      <c r="M71" s="18">
        <f>ROUND(L71,2)</f>
        <v>278.77999999999997</v>
      </c>
      <c r="N71" s="16">
        <f t="shared" si="7"/>
        <v>278.77999999999997</v>
      </c>
      <c r="O71" s="25">
        <f>E71*D71</f>
        <v>273.60000000000002</v>
      </c>
      <c r="P71" s="25">
        <f>F71*D71</f>
        <v>283.14</v>
      </c>
      <c r="Q71" s="25">
        <f>G71*D71</f>
        <v>279.60000000000002</v>
      </c>
    </row>
    <row r="72" spans="1:17" s="2" customFormat="1" ht="37.5" customHeight="1" x14ac:dyDescent="0.25">
      <c r="A72" s="12">
        <v>62</v>
      </c>
      <c r="B72" s="29" t="s">
        <v>75</v>
      </c>
      <c r="C72" s="26" t="s">
        <v>25</v>
      </c>
      <c r="D72" s="7">
        <v>1</v>
      </c>
      <c r="E72" s="15">
        <v>261.42</v>
      </c>
      <c r="F72" s="15">
        <v>270.48</v>
      </c>
      <c r="G72" s="15">
        <v>267.12</v>
      </c>
      <c r="H72" s="16">
        <f t="shared" ref="H72:H82" si="23">AVERAGE(E72:G72)</f>
        <v>266.34000000000003</v>
      </c>
      <c r="I72" s="17">
        <f t="shared" ref="I72:I82" si="24">SQRT(((SUM((POWER(E72-H72,2)),(POWER(F72-H72,2)),(POWER(G72-H72,2)))/(COLUMNS(E72:G72)-1))))</f>
        <v>4.5800873354118483</v>
      </c>
      <c r="J72" s="17">
        <f t="shared" ref="J72:J82" si="25">I72/H72*100</f>
        <v>1.7196393089328859</v>
      </c>
      <c r="K72" s="18">
        <f t="shared" si="6"/>
        <v>266.34000000000003</v>
      </c>
      <c r="L72" s="19">
        <f t="shared" ref="L72:L82" si="26">K72/D72</f>
        <v>266.34000000000003</v>
      </c>
      <c r="M72" s="18">
        <f t="shared" ref="M72:M82" si="27">ROUND(L72,2)</f>
        <v>266.33999999999997</v>
      </c>
      <c r="N72" s="16">
        <f t="shared" si="7"/>
        <v>266.33999999999997</v>
      </c>
      <c r="O72" s="25"/>
      <c r="P72" s="25"/>
      <c r="Q72" s="25"/>
    </row>
    <row r="73" spans="1:17" s="2" customFormat="1" ht="37.5" customHeight="1" x14ac:dyDescent="0.25">
      <c r="A73" s="12">
        <v>63</v>
      </c>
      <c r="B73" s="29" t="s">
        <v>76</v>
      </c>
      <c r="C73" s="26" t="s">
        <v>25</v>
      </c>
      <c r="D73" s="7">
        <v>1</v>
      </c>
      <c r="E73" s="15">
        <v>274.5</v>
      </c>
      <c r="F73" s="15">
        <v>284.04000000000002</v>
      </c>
      <c r="G73" s="15">
        <v>280.44</v>
      </c>
      <c r="H73" s="16">
        <f t="shared" si="23"/>
        <v>279.66000000000003</v>
      </c>
      <c r="I73" s="17">
        <f t="shared" si="24"/>
        <v>4.8175927598750068</v>
      </c>
      <c r="J73" s="17">
        <f t="shared" si="25"/>
        <v>1.7226606450243174</v>
      </c>
      <c r="K73" s="18">
        <f t="shared" si="6"/>
        <v>279.65999999999997</v>
      </c>
      <c r="L73" s="19">
        <f t="shared" si="26"/>
        <v>279.65999999999997</v>
      </c>
      <c r="M73" s="18">
        <f t="shared" si="27"/>
        <v>279.66000000000003</v>
      </c>
      <c r="N73" s="16">
        <f t="shared" si="7"/>
        <v>279.66000000000003</v>
      </c>
      <c r="O73" s="25"/>
      <c r="P73" s="25"/>
      <c r="Q73" s="25"/>
    </row>
    <row r="74" spans="1:17" s="2" customFormat="1" ht="37.5" customHeight="1" x14ac:dyDescent="0.25">
      <c r="A74" s="12">
        <v>64</v>
      </c>
      <c r="B74" s="29" t="s">
        <v>77</v>
      </c>
      <c r="C74" s="26" t="s">
        <v>25</v>
      </c>
      <c r="D74" s="7">
        <v>1</v>
      </c>
      <c r="E74" s="15">
        <v>274.5</v>
      </c>
      <c r="F74" s="15">
        <v>284.04000000000002</v>
      </c>
      <c r="G74" s="15">
        <v>280.44</v>
      </c>
      <c r="H74" s="16">
        <f t="shared" si="23"/>
        <v>279.66000000000003</v>
      </c>
      <c r="I74" s="17">
        <f t="shared" si="24"/>
        <v>4.8175927598750068</v>
      </c>
      <c r="J74" s="17">
        <f t="shared" si="25"/>
        <v>1.7226606450243174</v>
      </c>
      <c r="K74" s="18">
        <f t="shared" si="6"/>
        <v>279.65999999999997</v>
      </c>
      <c r="L74" s="19">
        <f t="shared" si="26"/>
        <v>279.65999999999997</v>
      </c>
      <c r="M74" s="18">
        <f t="shared" si="27"/>
        <v>279.66000000000003</v>
      </c>
      <c r="N74" s="16">
        <f t="shared" si="7"/>
        <v>279.66000000000003</v>
      </c>
      <c r="O74" s="25"/>
      <c r="P74" s="25"/>
      <c r="Q74" s="25"/>
    </row>
    <row r="75" spans="1:17" s="2" customFormat="1" ht="37.5" customHeight="1" x14ac:dyDescent="0.25">
      <c r="A75" s="12">
        <v>65</v>
      </c>
      <c r="B75" s="29" t="s">
        <v>138</v>
      </c>
      <c r="C75" s="26" t="s">
        <v>25</v>
      </c>
      <c r="D75" s="7">
        <v>1</v>
      </c>
      <c r="E75" s="15">
        <v>1266.72</v>
      </c>
      <c r="F75" s="15">
        <v>1310.82</v>
      </c>
      <c r="G75" s="15">
        <v>1294.26</v>
      </c>
      <c r="H75" s="16">
        <f t="shared" si="23"/>
        <v>1290.6000000000001</v>
      </c>
      <c r="I75" s="17">
        <f t="shared" si="24"/>
        <v>22.276651453932615</v>
      </c>
      <c r="J75" s="17">
        <f t="shared" si="25"/>
        <v>1.7260693827624838</v>
      </c>
      <c r="K75" s="18">
        <f t="shared" si="6"/>
        <v>1290.5999999999999</v>
      </c>
      <c r="L75" s="19">
        <f t="shared" si="26"/>
        <v>1290.5999999999999</v>
      </c>
      <c r="M75" s="18">
        <f t="shared" si="27"/>
        <v>1290.5999999999999</v>
      </c>
      <c r="N75" s="16">
        <f t="shared" si="7"/>
        <v>1290.5999999999999</v>
      </c>
      <c r="O75" s="25"/>
      <c r="P75" s="25"/>
      <c r="Q75" s="25"/>
    </row>
    <row r="76" spans="1:17" s="2" customFormat="1" ht="37.5" customHeight="1" x14ac:dyDescent="0.25">
      <c r="A76" s="12">
        <v>66</v>
      </c>
      <c r="B76" s="29" t="s">
        <v>139</v>
      </c>
      <c r="C76" s="26" t="s">
        <v>25</v>
      </c>
      <c r="D76" s="7">
        <v>1</v>
      </c>
      <c r="E76" s="15">
        <v>3130.5</v>
      </c>
      <c r="F76" s="15">
        <v>3239.4</v>
      </c>
      <c r="G76" s="15">
        <v>3198.54</v>
      </c>
      <c r="H76" s="16">
        <f t="shared" si="23"/>
        <v>3189.4799999999996</v>
      </c>
      <c r="I76" s="17">
        <f t="shared" si="24"/>
        <v>55.012409509128062</v>
      </c>
      <c r="J76" s="17">
        <f t="shared" si="25"/>
        <v>1.7248081038014995</v>
      </c>
      <c r="K76" s="18">
        <f t="shared" si="6"/>
        <v>3189.4799999999996</v>
      </c>
      <c r="L76" s="19">
        <f t="shared" si="26"/>
        <v>3189.4799999999996</v>
      </c>
      <c r="M76" s="18">
        <f t="shared" si="27"/>
        <v>3189.48</v>
      </c>
      <c r="N76" s="16">
        <f t="shared" si="7"/>
        <v>3189.48</v>
      </c>
      <c r="O76" s="25"/>
      <c r="P76" s="25"/>
      <c r="Q76" s="25"/>
    </row>
    <row r="77" spans="1:17" s="2" customFormat="1" ht="37.5" customHeight="1" x14ac:dyDescent="0.25">
      <c r="A77" s="12">
        <v>67</v>
      </c>
      <c r="B77" s="29" t="s">
        <v>140</v>
      </c>
      <c r="C77" s="26" t="s">
        <v>25</v>
      </c>
      <c r="D77" s="7">
        <v>1</v>
      </c>
      <c r="E77" s="15">
        <v>2362.98</v>
      </c>
      <c r="F77" s="15">
        <v>2445.1799999999998</v>
      </c>
      <c r="G77" s="15">
        <v>2414.34</v>
      </c>
      <c r="H77" s="16">
        <f t="shared" si="23"/>
        <v>2407.5</v>
      </c>
      <c r="I77" s="17">
        <f t="shared" si="24"/>
        <v>41.524681816962719</v>
      </c>
      <c r="J77" s="17">
        <f t="shared" si="25"/>
        <v>1.7248050598946092</v>
      </c>
      <c r="K77" s="18">
        <f t="shared" ref="K77:K140" si="28">((D77/3)*(SUM(E77:G77)))</f>
        <v>2407.5</v>
      </c>
      <c r="L77" s="19">
        <f t="shared" si="26"/>
        <v>2407.5</v>
      </c>
      <c r="M77" s="18">
        <f t="shared" si="27"/>
        <v>2407.5</v>
      </c>
      <c r="N77" s="16">
        <f t="shared" si="7"/>
        <v>2407.5</v>
      </c>
      <c r="O77" s="25"/>
      <c r="P77" s="25"/>
      <c r="Q77" s="25"/>
    </row>
    <row r="78" spans="1:17" s="2" customFormat="1" ht="37.5" customHeight="1" x14ac:dyDescent="0.25">
      <c r="A78" s="12">
        <v>68</v>
      </c>
      <c r="B78" s="29" t="s">
        <v>141</v>
      </c>
      <c r="C78" s="26" t="s">
        <v>25</v>
      </c>
      <c r="D78" s="7">
        <v>1</v>
      </c>
      <c r="E78" s="15">
        <v>2362.98</v>
      </c>
      <c r="F78" s="15">
        <v>2445.1799999999998</v>
      </c>
      <c r="G78" s="15">
        <v>2414.34</v>
      </c>
      <c r="H78" s="16">
        <f t="shared" si="23"/>
        <v>2407.5</v>
      </c>
      <c r="I78" s="17">
        <f t="shared" si="24"/>
        <v>41.524681816962719</v>
      </c>
      <c r="J78" s="17">
        <f t="shared" si="25"/>
        <v>1.7248050598946092</v>
      </c>
      <c r="K78" s="18">
        <f t="shared" si="28"/>
        <v>2407.5</v>
      </c>
      <c r="L78" s="19">
        <f t="shared" si="26"/>
        <v>2407.5</v>
      </c>
      <c r="M78" s="18">
        <f t="shared" si="27"/>
        <v>2407.5</v>
      </c>
      <c r="N78" s="16">
        <f t="shared" si="7"/>
        <v>2407.5</v>
      </c>
      <c r="O78" s="25"/>
      <c r="P78" s="25"/>
      <c r="Q78" s="25"/>
    </row>
    <row r="79" spans="1:17" s="2" customFormat="1" ht="37.5" customHeight="1" x14ac:dyDescent="0.25">
      <c r="A79" s="12">
        <v>69</v>
      </c>
      <c r="B79" s="29" t="s">
        <v>78</v>
      </c>
      <c r="C79" s="26" t="s">
        <v>25</v>
      </c>
      <c r="D79" s="7">
        <v>1</v>
      </c>
      <c r="E79" s="15">
        <v>1657.38</v>
      </c>
      <c r="F79" s="15">
        <v>1715.04</v>
      </c>
      <c r="G79" s="15">
        <v>1693.44</v>
      </c>
      <c r="H79" s="16">
        <f t="shared" si="23"/>
        <v>1688.6200000000001</v>
      </c>
      <c r="I79" s="17">
        <f t="shared" si="24"/>
        <v>29.130623062337612</v>
      </c>
      <c r="J79" s="17">
        <f t="shared" si="25"/>
        <v>1.7251141797644001</v>
      </c>
      <c r="K79" s="18">
        <f t="shared" si="28"/>
        <v>1688.6200000000001</v>
      </c>
      <c r="L79" s="19">
        <f t="shared" si="26"/>
        <v>1688.6200000000001</v>
      </c>
      <c r="M79" s="18">
        <f t="shared" si="27"/>
        <v>1688.62</v>
      </c>
      <c r="N79" s="16">
        <f t="shared" si="7"/>
        <v>1688.62</v>
      </c>
      <c r="O79" s="25"/>
      <c r="P79" s="25"/>
      <c r="Q79" s="25"/>
    </row>
    <row r="80" spans="1:17" s="2" customFormat="1" ht="37.5" customHeight="1" x14ac:dyDescent="0.25">
      <c r="A80" s="12">
        <v>70</v>
      </c>
      <c r="B80" s="29" t="s">
        <v>79</v>
      </c>
      <c r="C80" s="26" t="s">
        <v>25</v>
      </c>
      <c r="D80" s="7">
        <v>1</v>
      </c>
      <c r="E80" s="15">
        <v>78.06</v>
      </c>
      <c r="F80" s="15">
        <v>80.760000000000005</v>
      </c>
      <c r="G80" s="15">
        <v>79.739999999999995</v>
      </c>
      <c r="H80" s="16">
        <f t="shared" si="23"/>
        <v>79.52</v>
      </c>
      <c r="I80" s="17">
        <f t="shared" si="24"/>
        <v>1.3633781573723418</v>
      </c>
      <c r="J80" s="17">
        <f t="shared" si="25"/>
        <v>1.7145097552469089</v>
      </c>
      <c r="K80" s="18">
        <f t="shared" si="28"/>
        <v>79.52</v>
      </c>
      <c r="L80" s="19">
        <f t="shared" si="26"/>
        <v>79.52</v>
      </c>
      <c r="M80" s="18">
        <f t="shared" si="27"/>
        <v>79.52</v>
      </c>
      <c r="N80" s="16">
        <f t="shared" si="7"/>
        <v>79.52</v>
      </c>
      <c r="O80" s="25"/>
      <c r="P80" s="25"/>
      <c r="Q80" s="25"/>
    </row>
    <row r="81" spans="1:17" s="2" customFormat="1" ht="37.5" customHeight="1" x14ac:dyDescent="0.25">
      <c r="A81" s="12">
        <v>71</v>
      </c>
      <c r="B81" s="29" t="s">
        <v>80</v>
      </c>
      <c r="C81" s="26" t="s">
        <v>25</v>
      </c>
      <c r="D81" s="7">
        <v>1</v>
      </c>
      <c r="E81" s="15">
        <v>350.88</v>
      </c>
      <c r="F81" s="15">
        <v>363.12</v>
      </c>
      <c r="G81" s="15">
        <v>358.56</v>
      </c>
      <c r="H81" s="16">
        <f t="shared" si="23"/>
        <v>357.52</v>
      </c>
      <c r="I81" s="17">
        <f t="shared" si="24"/>
        <v>6.1859194951114631</v>
      </c>
      <c r="J81" s="17">
        <f t="shared" si="25"/>
        <v>1.7302303353970305</v>
      </c>
      <c r="K81" s="18">
        <f t="shared" si="28"/>
        <v>357.52</v>
      </c>
      <c r="L81" s="19">
        <f t="shared" si="26"/>
        <v>357.52</v>
      </c>
      <c r="M81" s="18">
        <f t="shared" si="27"/>
        <v>357.52</v>
      </c>
      <c r="N81" s="16">
        <f t="shared" si="7"/>
        <v>357.52</v>
      </c>
      <c r="O81" s="25"/>
      <c r="P81" s="25"/>
      <c r="Q81" s="25"/>
    </row>
    <row r="82" spans="1:17" s="2" customFormat="1" ht="37.5" customHeight="1" x14ac:dyDescent="0.25">
      <c r="A82" s="12">
        <v>72</v>
      </c>
      <c r="B82" s="29" t="s">
        <v>81</v>
      </c>
      <c r="C82" s="26" t="s">
        <v>25</v>
      </c>
      <c r="D82" s="7">
        <v>1</v>
      </c>
      <c r="E82" s="15">
        <v>523.5</v>
      </c>
      <c r="F82" s="15">
        <v>541.74</v>
      </c>
      <c r="G82" s="15">
        <v>534.9</v>
      </c>
      <c r="H82" s="16">
        <f t="shared" si="23"/>
        <v>533.38</v>
      </c>
      <c r="I82" s="17">
        <f t="shared" si="24"/>
        <v>9.2145102962664289</v>
      </c>
      <c r="J82" s="17">
        <f t="shared" si="25"/>
        <v>1.7275695182171116</v>
      </c>
      <c r="K82" s="18">
        <f t="shared" si="28"/>
        <v>533.37999999999988</v>
      </c>
      <c r="L82" s="19">
        <f t="shared" si="26"/>
        <v>533.37999999999988</v>
      </c>
      <c r="M82" s="18">
        <f t="shared" si="27"/>
        <v>533.38</v>
      </c>
      <c r="N82" s="16">
        <f t="shared" si="7"/>
        <v>533.38</v>
      </c>
      <c r="O82" s="25"/>
      <c r="P82" s="25"/>
      <c r="Q82" s="25"/>
    </row>
    <row r="83" spans="1:17" s="2" customFormat="1" ht="37.5" customHeight="1" x14ac:dyDescent="0.25">
      <c r="A83" s="12">
        <v>73</v>
      </c>
      <c r="B83" s="29" t="s">
        <v>82</v>
      </c>
      <c r="C83" s="26" t="s">
        <v>25</v>
      </c>
      <c r="D83" s="7">
        <v>1</v>
      </c>
      <c r="E83" s="15">
        <v>267.3</v>
      </c>
      <c r="F83" s="15">
        <v>276.60000000000002</v>
      </c>
      <c r="G83" s="15">
        <v>273.12</v>
      </c>
      <c r="H83" s="16">
        <f>AVERAGE(E83:G83)</f>
        <v>272.34000000000003</v>
      </c>
      <c r="I83" s="17">
        <f>SQRT(((SUM((POWER(E83-H83,2)),(POWER(F83-H83,2)),(POWER(G83-H83,2)))/(COLUMNS(E83:G83)-1))))</f>
        <v>4.6988083595737384</v>
      </c>
      <c r="J83" s="17">
        <f>I83/H83*100</f>
        <v>1.7253463903847168</v>
      </c>
      <c r="K83" s="18">
        <f t="shared" si="28"/>
        <v>272.34000000000003</v>
      </c>
      <c r="L83" s="19">
        <f>K83/D83</f>
        <v>272.34000000000003</v>
      </c>
      <c r="M83" s="18">
        <f>ROUND(L83,2)</f>
        <v>272.33999999999997</v>
      </c>
      <c r="N83" s="16">
        <f t="shared" si="7"/>
        <v>272.33999999999997</v>
      </c>
      <c r="O83" s="25">
        <f>SUM(O71:O71)</f>
        <v>273.60000000000002</v>
      </c>
      <c r="P83" s="25">
        <f>SUM(P71:P71)</f>
        <v>283.14</v>
      </c>
      <c r="Q83" s="25">
        <f>SUM(Q71:Q71)</f>
        <v>279.60000000000002</v>
      </c>
    </row>
    <row r="84" spans="1:17" ht="42.75" customHeight="1" x14ac:dyDescent="0.2">
      <c r="A84" s="12">
        <v>74</v>
      </c>
      <c r="B84" s="29" t="s">
        <v>83</v>
      </c>
      <c r="C84" s="26" t="s">
        <v>25</v>
      </c>
      <c r="D84" s="7">
        <v>1</v>
      </c>
      <c r="E84" s="15">
        <v>407.22</v>
      </c>
      <c r="F84" s="15">
        <v>421.38</v>
      </c>
      <c r="G84" s="15">
        <v>416.04</v>
      </c>
      <c r="H84" s="16">
        <f>AVERAGE(E84:G84)</f>
        <v>414.88000000000005</v>
      </c>
      <c r="I84" s="17">
        <f>SQRT(((SUM((POWER(E84-H84,2)),(POWER(F84-H84,2)),(POWER(G84-H84,2)))/(COLUMNS(E84:G84)-1))))</f>
        <v>7.1509160252375912</v>
      </c>
      <c r="J84" s="17">
        <f>I84/H84*100</f>
        <v>1.7236106886901248</v>
      </c>
      <c r="K84" s="18">
        <f t="shared" si="28"/>
        <v>414.88</v>
      </c>
      <c r="L84" s="19">
        <f>K84/D84</f>
        <v>414.88</v>
      </c>
      <c r="M84" s="18">
        <f>ROUND(L84,2)</f>
        <v>414.88</v>
      </c>
      <c r="N84" s="16">
        <f t="shared" si="7"/>
        <v>414.88</v>
      </c>
      <c r="O84" s="23">
        <f>SUM(O71:O83)</f>
        <v>547.20000000000005</v>
      </c>
      <c r="P84" s="23">
        <f>SUM(P71:P83)</f>
        <v>566.28</v>
      </c>
      <c r="Q84" s="23">
        <f>SUM(Q71:Q83)</f>
        <v>559.20000000000005</v>
      </c>
    </row>
    <row r="85" spans="1:17" ht="36" customHeight="1" x14ac:dyDescent="0.2">
      <c r="A85" s="12">
        <v>75</v>
      </c>
      <c r="B85" s="29" t="s">
        <v>84</v>
      </c>
      <c r="C85" s="26" t="s">
        <v>25</v>
      </c>
      <c r="D85" s="7">
        <v>1</v>
      </c>
      <c r="E85" s="15">
        <v>442.68</v>
      </c>
      <c r="F85" s="15">
        <v>458.1</v>
      </c>
      <c r="G85" s="15">
        <v>452.28</v>
      </c>
      <c r="H85" s="16">
        <f>AVERAGE(E85:G85)</f>
        <v>451.02</v>
      </c>
      <c r="I85" s="17">
        <f>SQRT(((SUM((POWER(E85-H85,2)),(POWER(F85-H85,2)),(POWER(G85-H85,2)))/(COLUMNS(E85:G85)-1))))</f>
        <v>7.7868350438416289</v>
      </c>
      <c r="J85" s="17">
        <f>I85/H85*100</f>
        <v>1.7264944002132121</v>
      </c>
      <c r="K85" s="18">
        <f t="shared" si="28"/>
        <v>451.02</v>
      </c>
      <c r="L85" s="19">
        <f>K85/D85</f>
        <v>451.02</v>
      </c>
      <c r="M85" s="18">
        <f>ROUND(L85,2)</f>
        <v>451.02</v>
      </c>
      <c r="N85" s="16">
        <f t="shared" si="7"/>
        <v>451.02</v>
      </c>
    </row>
    <row r="86" spans="1:17" s="2" customFormat="1" ht="37.5" customHeight="1" x14ac:dyDescent="0.25">
      <c r="A86" s="12">
        <v>76</v>
      </c>
      <c r="B86" s="29" t="s">
        <v>85</v>
      </c>
      <c r="C86" s="26" t="s">
        <v>25</v>
      </c>
      <c r="D86" s="7">
        <v>1</v>
      </c>
      <c r="E86" s="15">
        <v>78.239999999999995</v>
      </c>
      <c r="F86" s="15">
        <v>81</v>
      </c>
      <c r="G86" s="15">
        <v>79.98</v>
      </c>
      <c r="H86" s="16">
        <f>AVERAGE(E86:G86)</f>
        <v>79.740000000000009</v>
      </c>
      <c r="I86" s="17">
        <f>SQRT(((SUM((POWER(E86-H86,2)),(POWER(F86-H86,2)),(POWER(G86-H86,2)))/(COLUMNS(E86:G86)-1))))</f>
        <v>1.395564401953564</v>
      </c>
      <c r="J86" s="17">
        <f>I86/H86*100</f>
        <v>1.7501434687152797</v>
      </c>
      <c r="K86" s="18">
        <f t="shared" si="28"/>
        <v>79.740000000000009</v>
      </c>
      <c r="L86" s="19">
        <f>K86/D86</f>
        <v>79.740000000000009</v>
      </c>
      <c r="M86" s="18">
        <f>ROUND(L86,2)</f>
        <v>79.739999999999995</v>
      </c>
      <c r="N86" s="16">
        <f t="shared" si="7"/>
        <v>79.739999999999995</v>
      </c>
      <c r="O86" s="25">
        <f>E86*D86</f>
        <v>78.239999999999995</v>
      </c>
      <c r="P86" s="25">
        <f>F86*D86</f>
        <v>81</v>
      </c>
      <c r="Q86" s="25">
        <f>G86*D86</f>
        <v>79.98</v>
      </c>
    </row>
    <row r="87" spans="1:17" s="2" customFormat="1" ht="37.5" customHeight="1" x14ac:dyDescent="0.25">
      <c r="A87" s="12">
        <v>77</v>
      </c>
      <c r="B87" s="29" t="s">
        <v>86</v>
      </c>
      <c r="C87" s="26" t="s">
        <v>25</v>
      </c>
      <c r="D87" s="7">
        <v>1</v>
      </c>
      <c r="E87" s="15">
        <v>108.78</v>
      </c>
      <c r="F87" s="15">
        <v>112.56</v>
      </c>
      <c r="G87" s="15">
        <v>111.12</v>
      </c>
      <c r="H87" s="16">
        <f t="shared" ref="H87:H97" si="29">AVERAGE(E87:G87)</f>
        <v>110.82000000000001</v>
      </c>
      <c r="I87" s="17">
        <f t="shared" ref="I87:I97" si="30">SQRT(((SUM((POWER(E87-H87,2)),(POWER(F87-H87,2)),(POWER(G87-H87,2)))/(COLUMNS(E87:G87)-1))))</f>
        <v>1.9077735714701582</v>
      </c>
      <c r="J87" s="17">
        <f t="shared" ref="J87:J97" si="31">I87/H87*100</f>
        <v>1.7215065615143097</v>
      </c>
      <c r="K87" s="18">
        <f t="shared" si="28"/>
        <v>110.82000000000001</v>
      </c>
      <c r="L87" s="19">
        <f t="shared" ref="L87:L97" si="32">K87/D87</f>
        <v>110.82000000000001</v>
      </c>
      <c r="M87" s="18">
        <f t="shared" ref="M87:M97" si="33">ROUND(L87,2)</f>
        <v>110.82</v>
      </c>
      <c r="N87" s="16">
        <f t="shared" ref="N87:N150" si="34">M87*D87</f>
        <v>110.82</v>
      </c>
      <c r="O87" s="25"/>
      <c r="P87" s="25"/>
      <c r="Q87" s="25"/>
    </row>
    <row r="88" spans="1:17" s="2" customFormat="1" ht="37.5" customHeight="1" x14ac:dyDescent="0.25">
      <c r="A88" s="12">
        <v>78</v>
      </c>
      <c r="B88" s="29" t="s">
        <v>87</v>
      </c>
      <c r="C88" s="26" t="s">
        <v>25</v>
      </c>
      <c r="D88" s="7">
        <v>1</v>
      </c>
      <c r="E88" s="15">
        <v>759.06</v>
      </c>
      <c r="F88" s="15">
        <v>785.46</v>
      </c>
      <c r="G88" s="15">
        <v>775.56</v>
      </c>
      <c r="H88" s="16">
        <f t="shared" si="29"/>
        <v>773.36</v>
      </c>
      <c r="I88" s="17">
        <f t="shared" si="30"/>
        <v>13.336791218280396</v>
      </c>
      <c r="J88" s="17">
        <f t="shared" si="31"/>
        <v>1.7245256049291915</v>
      </c>
      <c r="K88" s="18">
        <f t="shared" si="28"/>
        <v>773.3599999999999</v>
      </c>
      <c r="L88" s="19">
        <f t="shared" si="32"/>
        <v>773.3599999999999</v>
      </c>
      <c r="M88" s="18">
        <f t="shared" si="33"/>
        <v>773.36</v>
      </c>
      <c r="N88" s="16">
        <f t="shared" si="34"/>
        <v>773.36</v>
      </c>
      <c r="O88" s="25"/>
      <c r="P88" s="25"/>
      <c r="Q88" s="25"/>
    </row>
    <row r="89" spans="1:17" s="2" customFormat="1" ht="50.25" customHeight="1" x14ac:dyDescent="0.25">
      <c r="A89" s="12">
        <v>79</v>
      </c>
      <c r="B89" s="29" t="s">
        <v>142</v>
      </c>
      <c r="C89" s="26" t="s">
        <v>25</v>
      </c>
      <c r="D89" s="7">
        <v>1</v>
      </c>
      <c r="E89" s="15">
        <v>108.78</v>
      </c>
      <c r="F89" s="15">
        <v>112.56</v>
      </c>
      <c r="G89" s="15">
        <v>111.12</v>
      </c>
      <c r="H89" s="16">
        <f t="shared" si="29"/>
        <v>110.82000000000001</v>
      </c>
      <c r="I89" s="17">
        <f t="shared" si="30"/>
        <v>1.9077735714701582</v>
      </c>
      <c r="J89" s="17">
        <f t="shared" si="31"/>
        <v>1.7215065615143097</v>
      </c>
      <c r="K89" s="18">
        <f t="shared" si="28"/>
        <v>110.82000000000001</v>
      </c>
      <c r="L89" s="19">
        <f t="shared" si="32"/>
        <v>110.82000000000001</v>
      </c>
      <c r="M89" s="18">
        <f t="shared" si="33"/>
        <v>110.82</v>
      </c>
      <c r="N89" s="16">
        <f t="shared" si="34"/>
        <v>110.82</v>
      </c>
      <c r="O89" s="25"/>
      <c r="P89" s="25"/>
      <c r="Q89" s="25"/>
    </row>
    <row r="90" spans="1:17" s="2" customFormat="1" ht="37.5" customHeight="1" x14ac:dyDescent="0.25">
      <c r="A90" s="12">
        <v>80</v>
      </c>
      <c r="B90" s="29" t="s">
        <v>88</v>
      </c>
      <c r="C90" s="26" t="s">
        <v>25</v>
      </c>
      <c r="D90" s="7">
        <v>1</v>
      </c>
      <c r="E90" s="15">
        <v>210.84</v>
      </c>
      <c r="F90" s="15">
        <v>218.22</v>
      </c>
      <c r="G90" s="15">
        <v>215.46</v>
      </c>
      <c r="H90" s="16">
        <f t="shared" si="29"/>
        <v>214.84</v>
      </c>
      <c r="I90" s="17">
        <f t="shared" si="30"/>
        <v>3.7288604157302521</v>
      </c>
      <c r="J90" s="17">
        <f t="shared" si="31"/>
        <v>1.7356453247673858</v>
      </c>
      <c r="K90" s="18">
        <f t="shared" si="28"/>
        <v>214.83999999999997</v>
      </c>
      <c r="L90" s="19">
        <f t="shared" si="32"/>
        <v>214.83999999999997</v>
      </c>
      <c r="M90" s="18">
        <f t="shared" si="33"/>
        <v>214.84</v>
      </c>
      <c r="N90" s="16">
        <f t="shared" si="34"/>
        <v>214.84</v>
      </c>
      <c r="O90" s="25"/>
      <c r="P90" s="25"/>
      <c r="Q90" s="25"/>
    </row>
    <row r="91" spans="1:17" s="2" customFormat="1" ht="37.5" customHeight="1" x14ac:dyDescent="0.25">
      <c r="A91" s="12">
        <v>81</v>
      </c>
      <c r="B91" s="28" t="s">
        <v>89</v>
      </c>
      <c r="C91" s="26" t="s">
        <v>25</v>
      </c>
      <c r="D91" s="7">
        <v>1</v>
      </c>
      <c r="E91" s="15">
        <v>60.48</v>
      </c>
      <c r="F91" s="15">
        <v>62.58</v>
      </c>
      <c r="G91" s="15">
        <v>61.8</v>
      </c>
      <c r="H91" s="16">
        <f t="shared" si="29"/>
        <v>61.620000000000005</v>
      </c>
      <c r="I91" s="17">
        <f t="shared" si="30"/>
        <v>1.0615083607772486</v>
      </c>
      <c r="J91" s="17">
        <f t="shared" si="31"/>
        <v>1.7226685504337043</v>
      </c>
      <c r="K91" s="18">
        <f t="shared" si="28"/>
        <v>61.620000000000005</v>
      </c>
      <c r="L91" s="19">
        <f t="shared" si="32"/>
        <v>61.620000000000005</v>
      </c>
      <c r="M91" s="18">
        <f t="shared" si="33"/>
        <v>61.62</v>
      </c>
      <c r="N91" s="16">
        <f t="shared" si="34"/>
        <v>61.62</v>
      </c>
      <c r="O91" s="25"/>
      <c r="P91" s="25"/>
      <c r="Q91" s="25"/>
    </row>
    <row r="92" spans="1:17" s="2" customFormat="1" ht="37.5" customHeight="1" x14ac:dyDescent="0.25">
      <c r="A92" s="12">
        <v>82</v>
      </c>
      <c r="B92" s="28" t="s">
        <v>90</v>
      </c>
      <c r="C92" s="26" t="s">
        <v>25</v>
      </c>
      <c r="D92" s="7">
        <v>1</v>
      </c>
      <c r="E92" s="15">
        <v>153.24</v>
      </c>
      <c r="F92" s="15">
        <v>158.58000000000001</v>
      </c>
      <c r="G92" s="15">
        <v>156.6</v>
      </c>
      <c r="H92" s="16">
        <f t="shared" si="29"/>
        <v>156.14000000000001</v>
      </c>
      <c r="I92" s="17">
        <f t="shared" si="30"/>
        <v>2.6995555189697433</v>
      </c>
      <c r="J92" s="17">
        <f t="shared" si="31"/>
        <v>1.7289327007619721</v>
      </c>
      <c r="K92" s="18">
        <f t="shared" si="28"/>
        <v>156.14000000000001</v>
      </c>
      <c r="L92" s="19">
        <f t="shared" si="32"/>
        <v>156.14000000000001</v>
      </c>
      <c r="M92" s="18">
        <f t="shared" si="33"/>
        <v>156.13999999999999</v>
      </c>
      <c r="N92" s="16">
        <f t="shared" si="34"/>
        <v>156.13999999999999</v>
      </c>
      <c r="O92" s="25"/>
      <c r="P92" s="25"/>
      <c r="Q92" s="25"/>
    </row>
    <row r="93" spans="1:17" s="2" customFormat="1" ht="37.5" customHeight="1" x14ac:dyDescent="0.25">
      <c r="A93" s="12">
        <v>83</v>
      </c>
      <c r="B93" s="28" t="s">
        <v>91</v>
      </c>
      <c r="C93" s="26" t="s">
        <v>25</v>
      </c>
      <c r="D93" s="7">
        <v>1</v>
      </c>
      <c r="E93" s="15">
        <v>599.16</v>
      </c>
      <c r="F93" s="15">
        <v>619.98</v>
      </c>
      <c r="G93" s="15">
        <v>612.17999999999995</v>
      </c>
      <c r="H93" s="16">
        <f t="shared" si="29"/>
        <v>610.43999999999994</v>
      </c>
      <c r="I93" s="17">
        <f t="shared" si="30"/>
        <v>10.518497991633618</v>
      </c>
      <c r="J93" s="17">
        <f t="shared" si="31"/>
        <v>1.7231010405008877</v>
      </c>
      <c r="K93" s="18">
        <f t="shared" si="28"/>
        <v>610.43999999999983</v>
      </c>
      <c r="L93" s="19">
        <f t="shared" si="32"/>
        <v>610.43999999999983</v>
      </c>
      <c r="M93" s="18">
        <f t="shared" si="33"/>
        <v>610.44000000000005</v>
      </c>
      <c r="N93" s="16">
        <f t="shared" si="34"/>
        <v>610.44000000000005</v>
      </c>
      <c r="O93" s="25"/>
      <c r="P93" s="25"/>
      <c r="Q93" s="25"/>
    </row>
    <row r="94" spans="1:17" s="2" customFormat="1" ht="37.5" customHeight="1" x14ac:dyDescent="0.25">
      <c r="A94" s="12">
        <v>84</v>
      </c>
      <c r="B94" s="28" t="s">
        <v>143</v>
      </c>
      <c r="C94" s="26" t="s">
        <v>25</v>
      </c>
      <c r="D94" s="7">
        <v>1</v>
      </c>
      <c r="E94" s="15">
        <v>149.58000000000001</v>
      </c>
      <c r="F94" s="15">
        <v>154.80000000000001</v>
      </c>
      <c r="G94" s="15">
        <v>152.82</v>
      </c>
      <c r="H94" s="16">
        <f t="shared" si="29"/>
        <v>152.4</v>
      </c>
      <c r="I94" s="17">
        <f t="shared" si="30"/>
        <v>2.635222950719728</v>
      </c>
      <c r="J94" s="17">
        <f t="shared" si="31"/>
        <v>1.7291489177950969</v>
      </c>
      <c r="K94" s="18">
        <f t="shared" si="28"/>
        <v>152.39999999999998</v>
      </c>
      <c r="L94" s="19">
        <f t="shared" si="32"/>
        <v>152.39999999999998</v>
      </c>
      <c r="M94" s="18">
        <f t="shared" si="33"/>
        <v>152.4</v>
      </c>
      <c r="N94" s="16">
        <f t="shared" si="34"/>
        <v>152.4</v>
      </c>
      <c r="O94" s="25"/>
      <c r="P94" s="25"/>
      <c r="Q94" s="25"/>
    </row>
    <row r="95" spans="1:17" s="2" customFormat="1" ht="37.5" customHeight="1" x14ac:dyDescent="0.25">
      <c r="A95" s="12">
        <v>85</v>
      </c>
      <c r="B95" s="29" t="s">
        <v>92</v>
      </c>
      <c r="C95" s="26" t="s">
        <v>25</v>
      </c>
      <c r="D95" s="7">
        <v>1</v>
      </c>
      <c r="E95" s="15">
        <v>329.16</v>
      </c>
      <c r="F95" s="15">
        <v>340.62</v>
      </c>
      <c r="G95" s="15">
        <v>336.3</v>
      </c>
      <c r="H95" s="16">
        <f t="shared" si="29"/>
        <v>335.35999999999996</v>
      </c>
      <c r="I95" s="17">
        <f t="shared" si="30"/>
        <v>5.7875383368060618</v>
      </c>
      <c r="J95" s="17">
        <f t="shared" si="31"/>
        <v>1.7257688265762354</v>
      </c>
      <c r="K95" s="18">
        <f t="shared" si="28"/>
        <v>335.35999999999996</v>
      </c>
      <c r="L95" s="19">
        <f t="shared" si="32"/>
        <v>335.35999999999996</v>
      </c>
      <c r="M95" s="18">
        <f t="shared" si="33"/>
        <v>335.36</v>
      </c>
      <c r="N95" s="16">
        <f t="shared" si="34"/>
        <v>335.36</v>
      </c>
      <c r="O95" s="25"/>
      <c r="P95" s="25"/>
      <c r="Q95" s="25"/>
    </row>
    <row r="96" spans="1:17" s="2" customFormat="1" ht="37.5" customHeight="1" x14ac:dyDescent="0.25">
      <c r="A96" s="12">
        <v>86</v>
      </c>
      <c r="B96" s="29" t="s">
        <v>144</v>
      </c>
      <c r="C96" s="26" t="s">
        <v>25</v>
      </c>
      <c r="D96" s="7">
        <v>1</v>
      </c>
      <c r="E96" s="15">
        <v>110.16</v>
      </c>
      <c r="F96" s="15">
        <v>114</v>
      </c>
      <c r="G96" s="15">
        <v>112.56</v>
      </c>
      <c r="H96" s="16">
        <f t="shared" si="29"/>
        <v>112.24000000000001</v>
      </c>
      <c r="I96" s="17">
        <f t="shared" si="30"/>
        <v>1.9398969044771446</v>
      </c>
      <c r="J96" s="17">
        <f t="shared" si="31"/>
        <v>1.7283472064122813</v>
      </c>
      <c r="K96" s="18">
        <f t="shared" si="28"/>
        <v>112.24000000000001</v>
      </c>
      <c r="L96" s="19">
        <f t="shared" si="32"/>
        <v>112.24000000000001</v>
      </c>
      <c r="M96" s="18">
        <f t="shared" si="33"/>
        <v>112.24</v>
      </c>
      <c r="N96" s="16">
        <f t="shared" si="34"/>
        <v>112.24</v>
      </c>
      <c r="O96" s="25"/>
      <c r="P96" s="25"/>
      <c r="Q96" s="25"/>
    </row>
    <row r="97" spans="1:17" s="2" customFormat="1" ht="83.25" customHeight="1" x14ac:dyDescent="0.25">
      <c r="A97" s="31">
        <v>87</v>
      </c>
      <c r="B97" s="32" t="s">
        <v>235</v>
      </c>
      <c r="C97" s="33" t="s">
        <v>25</v>
      </c>
      <c r="D97" s="34">
        <v>1</v>
      </c>
      <c r="E97" s="35">
        <v>49.38</v>
      </c>
      <c r="F97" s="35">
        <v>51.12</v>
      </c>
      <c r="G97" s="35">
        <v>50.46</v>
      </c>
      <c r="H97" s="16">
        <f t="shared" si="29"/>
        <v>50.32</v>
      </c>
      <c r="I97" s="17">
        <f t="shared" si="30"/>
        <v>0.87840765023990752</v>
      </c>
      <c r="J97" s="17">
        <f t="shared" si="31"/>
        <v>1.7456431841015652</v>
      </c>
      <c r="K97" s="18">
        <f t="shared" si="28"/>
        <v>50.32</v>
      </c>
      <c r="L97" s="38">
        <f t="shared" si="32"/>
        <v>50.32</v>
      </c>
      <c r="M97" s="37">
        <f t="shared" si="33"/>
        <v>50.32</v>
      </c>
      <c r="N97" s="36">
        <f t="shared" si="34"/>
        <v>50.32</v>
      </c>
      <c r="O97" s="25"/>
      <c r="P97" s="25"/>
      <c r="Q97" s="25"/>
    </row>
    <row r="98" spans="1:17" ht="63.75" customHeight="1" x14ac:dyDescent="0.2">
      <c r="A98" s="12">
        <v>88</v>
      </c>
      <c r="B98" s="29" t="s">
        <v>236</v>
      </c>
      <c r="C98" s="26" t="s">
        <v>25</v>
      </c>
      <c r="D98" s="7">
        <v>1</v>
      </c>
      <c r="E98" s="15">
        <v>71.34</v>
      </c>
      <c r="F98" s="15">
        <v>73.86</v>
      </c>
      <c r="G98" s="15">
        <v>72.900000000000006</v>
      </c>
      <c r="H98" s="16">
        <f>AVERAGE(E98:G98)</f>
        <v>72.7</v>
      </c>
      <c r="I98" s="17">
        <f>SQRT(((SUM((POWER(E98-H98,2)),(POWER(F98-H98,2)),(POWER(G98-H98,2)))/(COLUMNS(E98:G98)-1))))</f>
        <v>1.2718490476467699</v>
      </c>
      <c r="J98" s="17">
        <f>I98/H98*100</f>
        <v>1.7494484836956943</v>
      </c>
      <c r="K98" s="18">
        <f t="shared" si="28"/>
        <v>72.699999999999989</v>
      </c>
      <c r="L98" s="19">
        <f>K98/D98</f>
        <v>72.699999999999989</v>
      </c>
      <c r="M98" s="18">
        <f>ROUND(L98,2)</f>
        <v>72.7</v>
      </c>
      <c r="N98" s="16">
        <f t="shared" si="34"/>
        <v>72.7</v>
      </c>
    </row>
    <row r="99" spans="1:17" s="2" customFormat="1" ht="87" customHeight="1" x14ac:dyDescent="0.25">
      <c r="A99" s="12">
        <v>89</v>
      </c>
      <c r="B99" s="29" t="s">
        <v>237</v>
      </c>
      <c r="C99" s="26" t="s">
        <v>25</v>
      </c>
      <c r="D99" s="7">
        <v>1</v>
      </c>
      <c r="E99" s="15">
        <v>109.62</v>
      </c>
      <c r="F99" s="15">
        <v>113.4</v>
      </c>
      <c r="G99" s="15">
        <v>111.96</v>
      </c>
      <c r="H99" s="16">
        <f>AVERAGE(E99:G99)</f>
        <v>111.66000000000001</v>
      </c>
      <c r="I99" s="17">
        <f>SQRT(((SUM((POWER(E99-H99,2)),(POWER(F99-H99,2)),(POWER(G99-H99,2)))/(COLUMNS(E99:G99)-1))))</f>
        <v>1.9077735714701574</v>
      </c>
      <c r="J99" s="17">
        <f>I99/H99*100</f>
        <v>1.7085559479403163</v>
      </c>
      <c r="K99" s="18">
        <f t="shared" si="28"/>
        <v>111.66</v>
      </c>
      <c r="L99" s="19">
        <f>K99/D99</f>
        <v>111.66</v>
      </c>
      <c r="M99" s="18">
        <f>ROUND(L99,2)</f>
        <v>111.66</v>
      </c>
      <c r="N99" s="16">
        <f t="shared" si="34"/>
        <v>111.66</v>
      </c>
      <c r="O99" s="25">
        <f>E99*D99</f>
        <v>109.62</v>
      </c>
      <c r="P99" s="25">
        <f>F99*D99</f>
        <v>113.4</v>
      </c>
      <c r="Q99" s="25">
        <f>G99*D99</f>
        <v>111.96</v>
      </c>
    </row>
    <row r="100" spans="1:17" ht="78" customHeight="1" x14ac:dyDescent="0.2">
      <c r="A100" s="12">
        <v>90</v>
      </c>
      <c r="B100" s="29" t="s">
        <v>238</v>
      </c>
      <c r="C100" s="26" t="s">
        <v>25</v>
      </c>
      <c r="D100" s="7">
        <v>1</v>
      </c>
      <c r="E100" s="15">
        <v>182.28</v>
      </c>
      <c r="F100" s="15">
        <v>188.58</v>
      </c>
      <c r="G100" s="15">
        <v>186.24</v>
      </c>
      <c r="H100" s="16">
        <f>AVERAGE(E100:G100)</f>
        <v>185.70000000000002</v>
      </c>
      <c r="I100" s="17">
        <f>SQRT(((SUM((POWER(E100-H100,2)),(POWER(F100-H100,2)),(POWER(G100-H100,2)))/(COLUMNS(E100:G100)-1))))</f>
        <v>3.1845250823317501</v>
      </c>
      <c r="J100" s="17">
        <f>I100/H100*100</f>
        <v>1.7148761886546848</v>
      </c>
      <c r="K100" s="18">
        <f t="shared" si="28"/>
        <v>185.7</v>
      </c>
      <c r="L100" s="19">
        <f>K100/D100</f>
        <v>185.7</v>
      </c>
      <c r="M100" s="18">
        <f>ROUND(L100,2)</f>
        <v>185.7</v>
      </c>
      <c r="N100" s="16">
        <f t="shared" si="34"/>
        <v>185.7</v>
      </c>
    </row>
    <row r="101" spans="1:17" s="2" customFormat="1" ht="81.75" customHeight="1" x14ac:dyDescent="0.25">
      <c r="A101" s="12">
        <v>91</v>
      </c>
      <c r="B101" s="29" t="s">
        <v>239</v>
      </c>
      <c r="C101" s="26" t="s">
        <v>25</v>
      </c>
      <c r="D101" s="7">
        <v>1</v>
      </c>
      <c r="E101" s="15">
        <v>69</v>
      </c>
      <c r="F101" s="15">
        <v>71.400000000000006</v>
      </c>
      <c r="G101" s="15">
        <v>70.5</v>
      </c>
      <c r="H101" s="16">
        <f>AVERAGE(E101:G101)</f>
        <v>70.3</v>
      </c>
      <c r="I101" s="17">
        <f>SQRT(((SUM((POWER(E101-H101,2)),(POWER(F101-H101,2)),(POWER(G101-H101,2)))/(COLUMNS(E101:G101)-1))))</f>
        <v>1.2124355652982166</v>
      </c>
      <c r="J101" s="17">
        <f>I101/H101*100</f>
        <v>1.7246594100970365</v>
      </c>
      <c r="K101" s="18">
        <f t="shared" si="28"/>
        <v>70.3</v>
      </c>
      <c r="L101" s="19">
        <f>K101/D101</f>
        <v>70.3</v>
      </c>
      <c r="M101" s="18">
        <f>ROUND(L101,2)</f>
        <v>70.3</v>
      </c>
      <c r="N101" s="16">
        <f t="shared" si="34"/>
        <v>70.3</v>
      </c>
      <c r="O101" s="25">
        <f>E101*D101</f>
        <v>69</v>
      </c>
      <c r="P101" s="25">
        <f>F101*D101</f>
        <v>71.400000000000006</v>
      </c>
      <c r="Q101" s="25">
        <f>G101*D101</f>
        <v>70.5</v>
      </c>
    </row>
    <row r="102" spans="1:17" s="2" customFormat="1" ht="78.75" customHeight="1" x14ac:dyDescent="0.25">
      <c r="A102" s="12">
        <v>92</v>
      </c>
      <c r="B102" s="29" t="s">
        <v>240</v>
      </c>
      <c r="C102" s="26" t="s">
        <v>234</v>
      </c>
      <c r="D102" s="7">
        <v>1</v>
      </c>
      <c r="E102" s="15">
        <v>107.4</v>
      </c>
      <c r="F102" s="15">
        <v>111.12</v>
      </c>
      <c r="G102" s="15">
        <v>109.74</v>
      </c>
      <c r="H102" s="16">
        <f t="shared" ref="H102:H112" si="35">AVERAGE(E102:G102)</f>
        <v>109.42</v>
      </c>
      <c r="I102" s="17">
        <f t="shared" ref="I102:I112" si="36">SQRT(((SUM((POWER(E102-H102,2)),(POWER(F102-H102,2)),(POWER(G102-H102,2)))/(COLUMNS(E102:G102)-1))))</f>
        <v>1.8805318396666393</v>
      </c>
      <c r="J102" s="17">
        <f t="shared" ref="J102:J112" si="37">I102/H102*100</f>
        <v>1.7186363001888496</v>
      </c>
      <c r="K102" s="18">
        <f t="shared" si="28"/>
        <v>109.41999999999999</v>
      </c>
      <c r="L102" s="19">
        <f t="shared" ref="L102:L112" si="38">K102/D102</f>
        <v>109.41999999999999</v>
      </c>
      <c r="M102" s="18">
        <f t="shared" ref="M102:M112" si="39">ROUND(L102,2)</f>
        <v>109.42</v>
      </c>
      <c r="N102" s="16">
        <f t="shared" si="34"/>
        <v>109.42</v>
      </c>
      <c r="O102" s="25"/>
      <c r="P102" s="25"/>
      <c r="Q102" s="25"/>
    </row>
    <row r="103" spans="1:17" s="2" customFormat="1" ht="86.25" customHeight="1" x14ac:dyDescent="0.25">
      <c r="A103" s="12">
        <v>93</v>
      </c>
      <c r="B103" s="29" t="s">
        <v>241</v>
      </c>
      <c r="C103" s="26" t="s">
        <v>234</v>
      </c>
      <c r="D103" s="7">
        <v>1</v>
      </c>
      <c r="E103" s="15">
        <v>137.4</v>
      </c>
      <c r="F103" s="15">
        <v>142.19999999999999</v>
      </c>
      <c r="G103" s="15">
        <v>140.4</v>
      </c>
      <c r="H103" s="16">
        <f t="shared" si="35"/>
        <v>140</v>
      </c>
      <c r="I103" s="17">
        <f t="shared" si="36"/>
        <v>2.4248711305964203</v>
      </c>
      <c r="J103" s="17">
        <f t="shared" si="37"/>
        <v>1.7320508075688719</v>
      </c>
      <c r="K103" s="18">
        <f t="shared" si="28"/>
        <v>140</v>
      </c>
      <c r="L103" s="19">
        <f t="shared" si="38"/>
        <v>140</v>
      </c>
      <c r="M103" s="18">
        <f t="shared" si="39"/>
        <v>140</v>
      </c>
      <c r="N103" s="16">
        <f t="shared" si="34"/>
        <v>140</v>
      </c>
      <c r="O103" s="25"/>
      <c r="P103" s="25"/>
      <c r="Q103" s="25"/>
    </row>
    <row r="104" spans="1:17" s="2" customFormat="1" ht="82.5" customHeight="1" x14ac:dyDescent="0.25">
      <c r="A104" s="12">
        <v>94</v>
      </c>
      <c r="B104" s="29" t="s">
        <v>242</v>
      </c>
      <c r="C104" s="26" t="s">
        <v>234</v>
      </c>
      <c r="D104" s="7">
        <v>1</v>
      </c>
      <c r="E104" s="15">
        <v>168.36</v>
      </c>
      <c r="F104" s="15">
        <v>174.24</v>
      </c>
      <c r="G104" s="15">
        <v>172.02</v>
      </c>
      <c r="H104" s="16">
        <f t="shared" si="35"/>
        <v>171.54</v>
      </c>
      <c r="I104" s="17">
        <f t="shared" si="36"/>
        <v>2.9692423275980668</v>
      </c>
      <c r="J104" s="17">
        <f t="shared" si="37"/>
        <v>1.7309329180354827</v>
      </c>
      <c r="K104" s="18">
        <f t="shared" si="28"/>
        <v>171.54</v>
      </c>
      <c r="L104" s="19">
        <f t="shared" si="38"/>
        <v>171.54</v>
      </c>
      <c r="M104" s="18">
        <f t="shared" si="39"/>
        <v>171.54</v>
      </c>
      <c r="N104" s="16">
        <f t="shared" si="34"/>
        <v>171.54</v>
      </c>
      <c r="O104" s="25"/>
      <c r="P104" s="25"/>
      <c r="Q104" s="25"/>
    </row>
    <row r="105" spans="1:17" s="2" customFormat="1" ht="84" customHeight="1" x14ac:dyDescent="0.25">
      <c r="A105" s="12">
        <v>95</v>
      </c>
      <c r="B105" s="29" t="s">
        <v>240</v>
      </c>
      <c r="C105" s="26" t="s">
        <v>234</v>
      </c>
      <c r="D105" s="7">
        <v>1</v>
      </c>
      <c r="E105" s="15">
        <v>236.64</v>
      </c>
      <c r="F105" s="15">
        <v>244.86</v>
      </c>
      <c r="G105" s="15">
        <v>241.74</v>
      </c>
      <c r="H105" s="16">
        <f t="shared" si="35"/>
        <v>241.08</v>
      </c>
      <c r="I105" s="17">
        <f t="shared" si="36"/>
        <v>4.1495541929224293</v>
      </c>
      <c r="J105" s="17">
        <f t="shared" si="37"/>
        <v>1.7212353546218802</v>
      </c>
      <c r="K105" s="18">
        <f t="shared" si="28"/>
        <v>241.07999999999998</v>
      </c>
      <c r="L105" s="19">
        <f t="shared" si="38"/>
        <v>241.07999999999998</v>
      </c>
      <c r="M105" s="18">
        <f t="shared" si="39"/>
        <v>241.08</v>
      </c>
      <c r="N105" s="16">
        <f t="shared" si="34"/>
        <v>241.08</v>
      </c>
      <c r="O105" s="25"/>
      <c r="P105" s="25"/>
      <c r="Q105" s="25"/>
    </row>
    <row r="106" spans="1:17" s="2" customFormat="1" ht="39.75" customHeight="1" x14ac:dyDescent="0.25">
      <c r="A106" s="12">
        <v>96</v>
      </c>
      <c r="B106" s="29" t="s">
        <v>243</v>
      </c>
      <c r="C106" s="26" t="s">
        <v>25</v>
      </c>
      <c r="D106" s="7">
        <v>1</v>
      </c>
      <c r="E106" s="15">
        <v>12.12</v>
      </c>
      <c r="F106" s="15">
        <v>12.54</v>
      </c>
      <c r="G106" s="15">
        <v>12.42</v>
      </c>
      <c r="H106" s="16">
        <f t="shared" si="35"/>
        <v>12.36</v>
      </c>
      <c r="I106" s="17">
        <f t="shared" si="36"/>
        <v>0.21633307652783942</v>
      </c>
      <c r="J106" s="17">
        <f t="shared" si="37"/>
        <v>1.750267609448539</v>
      </c>
      <c r="K106" s="18">
        <f t="shared" si="28"/>
        <v>12.36</v>
      </c>
      <c r="L106" s="19">
        <f t="shared" si="38"/>
        <v>12.36</v>
      </c>
      <c r="M106" s="18">
        <f t="shared" si="39"/>
        <v>12.36</v>
      </c>
      <c r="N106" s="16">
        <f t="shared" si="34"/>
        <v>12.36</v>
      </c>
      <c r="O106" s="25"/>
      <c r="P106" s="25"/>
      <c r="Q106" s="25"/>
    </row>
    <row r="107" spans="1:17" s="2" customFormat="1" ht="36" customHeight="1" x14ac:dyDescent="0.25">
      <c r="A107" s="12">
        <v>97</v>
      </c>
      <c r="B107" s="29" t="s">
        <v>244</v>
      </c>
      <c r="C107" s="26" t="s">
        <v>25</v>
      </c>
      <c r="D107" s="7">
        <v>1</v>
      </c>
      <c r="E107" s="15">
        <v>17.64</v>
      </c>
      <c r="F107" s="15">
        <v>18.239999999999998</v>
      </c>
      <c r="G107" s="15">
        <v>18.059999999999999</v>
      </c>
      <c r="H107" s="16">
        <f t="shared" si="35"/>
        <v>17.98</v>
      </c>
      <c r="I107" s="17">
        <f t="shared" si="36"/>
        <v>0.30789608636681193</v>
      </c>
      <c r="J107" s="17">
        <f t="shared" si="37"/>
        <v>1.7124365203938372</v>
      </c>
      <c r="K107" s="18">
        <f t="shared" si="28"/>
        <v>17.979999999999997</v>
      </c>
      <c r="L107" s="19">
        <f t="shared" si="38"/>
        <v>17.979999999999997</v>
      </c>
      <c r="M107" s="18">
        <f t="shared" si="39"/>
        <v>17.98</v>
      </c>
      <c r="N107" s="16">
        <f t="shared" si="34"/>
        <v>17.98</v>
      </c>
      <c r="O107" s="25"/>
      <c r="P107" s="25"/>
      <c r="Q107" s="25"/>
    </row>
    <row r="108" spans="1:17" s="2" customFormat="1" ht="35.25" customHeight="1" x14ac:dyDescent="0.25">
      <c r="A108" s="12">
        <v>98</v>
      </c>
      <c r="B108" s="29" t="s">
        <v>245</v>
      </c>
      <c r="C108" s="26" t="s">
        <v>25</v>
      </c>
      <c r="D108" s="7">
        <v>1</v>
      </c>
      <c r="E108" s="15">
        <v>19.260000000000002</v>
      </c>
      <c r="F108" s="15">
        <v>19.920000000000002</v>
      </c>
      <c r="G108" s="15">
        <v>19.68</v>
      </c>
      <c r="H108" s="16">
        <f t="shared" si="35"/>
        <v>19.62</v>
      </c>
      <c r="I108" s="17">
        <f t="shared" si="36"/>
        <v>0.33406586176980124</v>
      </c>
      <c r="J108" s="17">
        <f t="shared" si="37"/>
        <v>1.7026802332813518</v>
      </c>
      <c r="K108" s="18">
        <f t="shared" si="28"/>
        <v>19.62</v>
      </c>
      <c r="L108" s="19">
        <f t="shared" si="38"/>
        <v>19.62</v>
      </c>
      <c r="M108" s="18">
        <f t="shared" si="39"/>
        <v>19.62</v>
      </c>
      <c r="N108" s="16">
        <f t="shared" si="34"/>
        <v>19.62</v>
      </c>
      <c r="O108" s="25"/>
      <c r="P108" s="25"/>
      <c r="Q108" s="25"/>
    </row>
    <row r="109" spans="1:17" s="2" customFormat="1" ht="37.5" customHeight="1" x14ac:dyDescent="0.25">
      <c r="A109" s="12">
        <v>99</v>
      </c>
      <c r="B109" s="29" t="s">
        <v>145</v>
      </c>
      <c r="C109" s="26" t="s">
        <v>25</v>
      </c>
      <c r="D109" s="7">
        <v>1</v>
      </c>
      <c r="E109" s="15">
        <v>9.66</v>
      </c>
      <c r="F109" s="15">
        <v>10.02</v>
      </c>
      <c r="G109" s="15">
        <v>9.9</v>
      </c>
      <c r="H109" s="16">
        <f t="shared" si="35"/>
        <v>9.86</v>
      </c>
      <c r="I109" s="17">
        <f t="shared" si="36"/>
        <v>0.18330302779823338</v>
      </c>
      <c r="J109" s="17">
        <f t="shared" si="37"/>
        <v>1.8590570770611905</v>
      </c>
      <c r="K109" s="18">
        <f t="shared" si="28"/>
        <v>9.86</v>
      </c>
      <c r="L109" s="19">
        <f t="shared" si="38"/>
        <v>9.86</v>
      </c>
      <c r="M109" s="18">
        <f t="shared" si="39"/>
        <v>9.86</v>
      </c>
      <c r="N109" s="16">
        <f t="shared" si="34"/>
        <v>9.86</v>
      </c>
      <c r="O109" s="25"/>
      <c r="P109" s="25"/>
      <c r="Q109" s="25"/>
    </row>
    <row r="110" spans="1:17" s="2" customFormat="1" ht="37.5" customHeight="1" x14ac:dyDescent="0.25">
      <c r="A110" s="12">
        <v>100</v>
      </c>
      <c r="B110" s="29" t="s">
        <v>146</v>
      </c>
      <c r="C110" s="26" t="s">
        <v>25</v>
      </c>
      <c r="D110" s="7">
        <v>1</v>
      </c>
      <c r="E110" s="15">
        <v>10.44</v>
      </c>
      <c r="F110" s="15">
        <v>10.8</v>
      </c>
      <c r="G110" s="15">
        <v>10.68</v>
      </c>
      <c r="H110" s="16">
        <f t="shared" si="35"/>
        <v>10.64</v>
      </c>
      <c r="I110" s="17">
        <f t="shared" si="36"/>
        <v>0.18330302779823415</v>
      </c>
      <c r="J110" s="17">
        <f t="shared" si="37"/>
        <v>1.7227728176525763</v>
      </c>
      <c r="K110" s="18">
        <f t="shared" si="28"/>
        <v>10.64</v>
      </c>
      <c r="L110" s="19">
        <f t="shared" si="38"/>
        <v>10.64</v>
      </c>
      <c r="M110" s="18">
        <f t="shared" si="39"/>
        <v>10.64</v>
      </c>
      <c r="N110" s="16">
        <f t="shared" si="34"/>
        <v>10.64</v>
      </c>
      <c r="O110" s="25"/>
      <c r="P110" s="25"/>
      <c r="Q110" s="25"/>
    </row>
    <row r="111" spans="1:17" s="2" customFormat="1" ht="37.5" customHeight="1" x14ac:dyDescent="0.25">
      <c r="A111" s="12">
        <v>101</v>
      </c>
      <c r="B111" s="29" t="s">
        <v>147</v>
      </c>
      <c r="C111" s="26" t="s">
        <v>25</v>
      </c>
      <c r="D111" s="7">
        <v>1</v>
      </c>
      <c r="E111" s="15">
        <v>12.42</v>
      </c>
      <c r="F111" s="15">
        <v>12.84</v>
      </c>
      <c r="G111" s="15">
        <v>12.72</v>
      </c>
      <c r="H111" s="16">
        <f t="shared" si="35"/>
        <v>12.659999999999998</v>
      </c>
      <c r="I111" s="17">
        <f t="shared" si="36"/>
        <v>0.21633307652783942</v>
      </c>
      <c r="J111" s="17">
        <f t="shared" si="37"/>
        <v>1.7087920736796165</v>
      </c>
      <c r="K111" s="18">
        <f t="shared" si="28"/>
        <v>12.659999999999998</v>
      </c>
      <c r="L111" s="19">
        <f t="shared" si="38"/>
        <v>12.659999999999998</v>
      </c>
      <c r="M111" s="18">
        <f t="shared" si="39"/>
        <v>12.66</v>
      </c>
      <c r="N111" s="16">
        <f t="shared" si="34"/>
        <v>12.66</v>
      </c>
      <c r="O111" s="25"/>
      <c r="P111" s="25"/>
      <c r="Q111" s="25"/>
    </row>
    <row r="112" spans="1:17" s="2" customFormat="1" ht="37.5" customHeight="1" x14ac:dyDescent="0.25">
      <c r="A112" s="12">
        <v>102</v>
      </c>
      <c r="B112" s="29" t="s">
        <v>148</v>
      </c>
      <c r="C112" s="26" t="s">
        <v>25</v>
      </c>
      <c r="D112" s="7">
        <v>1</v>
      </c>
      <c r="E112" s="15">
        <v>8.34</v>
      </c>
      <c r="F112" s="15">
        <v>8.64</v>
      </c>
      <c r="G112" s="15">
        <v>8.52</v>
      </c>
      <c r="H112" s="16">
        <f t="shared" si="35"/>
        <v>8.5</v>
      </c>
      <c r="I112" s="17">
        <f t="shared" si="36"/>
        <v>0.1509966887054153</v>
      </c>
      <c r="J112" s="17">
        <f t="shared" si="37"/>
        <v>1.776431631828415</v>
      </c>
      <c r="K112" s="18">
        <f t="shared" si="28"/>
        <v>8.5</v>
      </c>
      <c r="L112" s="19">
        <f t="shared" si="38"/>
        <v>8.5</v>
      </c>
      <c r="M112" s="18">
        <f t="shared" si="39"/>
        <v>8.5</v>
      </c>
      <c r="N112" s="16">
        <f t="shared" si="34"/>
        <v>8.5</v>
      </c>
      <c r="O112" s="25"/>
      <c r="P112" s="25"/>
      <c r="Q112" s="25"/>
    </row>
    <row r="113" spans="1:17" s="2" customFormat="1" ht="37.5" customHeight="1" x14ac:dyDescent="0.25">
      <c r="A113" s="12">
        <v>103</v>
      </c>
      <c r="B113" s="29" t="s">
        <v>149</v>
      </c>
      <c r="C113" s="26" t="s">
        <v>25</v>
      </c>
      <c r="D113" s="7">
        <v>1</v>
      </c>
      <c r="E113" s="15">
        <v>11.52</v>
      </c>
      <c r="F113" s="15">
        <v>11.94</v>
      </c>
      <c r="G113" s="15">
        <v>11.82</v>
      </c>
      <c r="H113" s="16">
        <f>AVERAGE(E113:G113)</f>
        <v>11.76</v>
      </c>
      <c r="I113" s="17">
        <f>SQRT(((SUM((POWER(E113-H113,2)),(POWER(F113-H113,2)),(POWER(G113-H113,2)))/(COLUMNS(E113:G113)-1))))</f>
        <v>0.21633307652783942</v>
      </c>
      <c r="J113" s="17">
        <f>I113/H113*100</f>
        <v>1.8395669772775463</v>
      </c>
      <c r="K113" s="18">
        <f t="shared" si="28"/>
        <v>11.76</v>
      </c>
      <c r="L113" s="19">
        <f>K113/D113</f>
        <v>11.76</v>
      </c>
      <c r="M113" s="18">
        <f>ROUND(L113,2)</f>
        <v>11.76</v>
      </c>
      <c r="N113" s="16">
        <f t="shared" si="34"/>
        <v>11.76</v>
      </c>
      <c r="O113" s="25">
        <f>SUM(O101:O101)</f>
        <v>69</v>
      </c>
      <c r="P113" s="25">
        <f>SUM(P101:P101)</f>
        <v>71.400000000000006</v>
      </c>
      <c r="Q113" s="25">
        <f>SUM(Q101:Q101)</f>
        <v>70.5</v>
      </c>
    </row>
    <row r="114" spans="1:17" ht="42.75" customHeight="1" x14ac:dyDescent="0.2">
      <c r="A114" s="12">
        <v>104</v>
      </c>
      <c r="B114" s="29" t="s">
        <v>150</v>
      </c>
      <c r="C114" s="26" t="s">
        <v>25</v>
      </c>
      <c r="D114" s="7">
        <v>1</v>
      </c>
      <c r="E114" s="15">
        <v>13.32</v>
      </c>
      <c r="F114" s="15">
        <v>13.8</v>
      </c>
      <c r="G114" s="15">
        <v>13.62</v>
      </c>
      <c r="H114" s="16">
        <f>AVERAGE(E114:G114)</f>
        <v>13.58</v>
      </c>
      <c r="I114" s="17">
        <f>SQRT(((SUM((POWER(E114-H114,2)),(POWER(F114-H114,2)),(POWER(G114-H114,2)))/(COLUMNS(E114:G114)-1))))</f>
        <v>0.24248711305964291</v>
      </c>
      <c r="J114" s="17">
        <f>I114/H114*100</f>
        <v>1.785619389246266</v>
      </c>
      <c r="K114" s="18">
        <f t="shared" si="28"/>
        <v>13.58</v>
      </c>
      <c r="L114" s="19">
        <f>K114/D114</f>
        <v>13.58</v>
      </c>
      <c r="M114" s="18">
        <f>ROUND(L114,2)</f>
        <v>13.58</v>
      </c>
      <c r="N114" s="16">
        <f t="shared" si="34"/>
        <v>13.58</v>
      </c>
      <c r="O114" s="23">
        <f>SUM(O101:O113)</f>
        <v>138</v>
      </c>
      <c r="P114" s="23">
        <f>SUM(P101:P113)</f>
        <v>142.80000000000001</v>
      </c>
      <c r="Q114" s="23">
        <f>SUM(Q101:Q113)</f>
        <v>141</v>
      </c>
    </row>
    <row r="115" spans="1:17" ht="36" customHeight="1" x14ac:dyDescent="0.2">
      <c r="A115" s="12">
        <v>105</v>
      </c>
      <c r="B115" s="29" t="s">
        <v>151</v>
      </c>
      <c r="C115" s="26" t="s">
        <v>25</v>
      </c>
      <c r="D115" s="7">
        <v>1</v>
      </c>
      <c r="E115" s="15">
        <v>25.8</v>
      </c>
      <c r="F115" s="15">
        <v>26.7</v>
      </c>
      <c r="G115" s="15">
        <v>26.4</v>
      </c>
      <c r="H115" s="16">
        <f>AVERAGE(E115:G115)</f>
        <v>26.3</v>
      </c>
      <c r="I115" s="17">
        <f>SQRT(((SUM((POWER(E115-H115,2)),(POWER(F115-H115,2)),(POWER(G115-H115,2)))/(COLUMNS(E115:G115)-1))))</f>
        <v>0.45825756949558316</v>
      </c>
      <c r="J115" s="17">
        <f>I115/H115*100</f>
        <v>1.7424242186143846</v>
      </c>
      <c r="K115" s="18">
        <f t="shared" si="28"/>
        <v>26.3</v>
      </c>
      <c r="L115" s="19">
        <f>K115/D115</f>
        <v>26.3</v>
      </c>
      <c r="M115" s="18">
        <f>ROUND(L115,2)</f>
        <v>26.3</v>
      </c>
      <c r="N115" s="16">
        <f t="shared" si="34"/>
        <v>26.3</v>
      </c>
    </row>
    <row r="116" spans="1:17" s="2" customFormat="1" ht="37.5" customHeight="1" x14ac:dyDescent="0.25">
      <c r="A116" s="12">
        <v>106</v>
      </c>
      <c r="B116" s="29" t="s">
        <v>152</v>
      </c>
      <c r="C116" s="26" t="s">
        <v>25</v>
      </c>
      <c r="D116" s="7">
        <v>1</v>
      </c>
      <c r="E116" s="15">
        <v>12.84</v>
      </c>
      <c r="F116" s="15">
        <v>13.26</v>
      </c>
      <c r="G116" s="15">
        <v>13.14</v>
      </c>
      <c r="H116" s="16">
        <f>AVERAGE(E116:G116)</f>
        <v>13.08</v>
      </c>
      <c r="I116" s="17">
        <f>SQRT(((SUM((POWER(E116-H116,2)),(POWER(F116-H116,2)),(POWER(G116-H116,2)))/(COLUMNS(E116:G116)-1))))</f>
        <v>0.21633307652783942</v>
      </c>
      <c r="J116" s="17">
        <f>I116/H116*100</f>
        <v>1.6539226034238488</v>
      </c>
      <c r="K116" s="18">
        <f t="shared" si="28"/>
        <v>13.08</v>
      </c>
      <c r="L116" s="19">
        <f>K116/D116</f>
        <v>13.08</v>
      </c>
      <c r="M116" s="18">
        <f>ROUND(L116,2)</f>
        <v>13.08</v>
      </c>
      <c r="N116" s="16">
        <f t="shared" si="34"/>
        <v>13.08</v>
      </c>
      <c r="O116" s="25">
        <f>E116*D116</f>
        <v>12.84</v>
      </c>
      <c r="P116" s="25">
        <f>F116*D116</f>
        <v>13.26</v>
      </c>
      <c r="Q116" s="25">
        <f>G116*D116</f>
        <v>13.14</v>
      </c>
    </row>
    <row r="117" spans="1:17" s="2" customFormat="1" ht="37.5" customHeight="1" x14ac:dyDescent="0.25">
      <c r="A117" s="12">
        <v>107</v>
      </c>
      <c r="B117" s="29" t="s">
        <v>93</v>
      </c>
      <c r="C117" s="26" t="s">
        <v>25</v>
      </c>
      <c r="D117" s="7">
        <v>1</v>
      </c>
      <c r="E117" s="15">
        <v>18</v>
      </c>
      <c r="F117" s="15">
        <v>18.66</v>
      </c>
      <c r="G117" s="15">
        <v>18.420000000000002</v>
      </c>
      <c r="H117" s="16">
        <f t="shared" ref="H117:H127" si="40">AVERAGE(E117:G117)</f>
        <v>18.36</v>
      </c>
      <c r="I117" s="17">
        <f t="shared" ref="I117:I127" si="41">SQRT(((SUM((POWER(E117-H117,2)),(POWER(F117-H117,2)),(POWER(G117-H117,2)))/(COLUMNS(E117:G117)-1))))</f>
        <v>0.33406586176980152</v>
      </c>
      <c r="J117" s="17">
        <f t="shared" ref="J117:J127" si="42">I117/H117*100</f>
        <v>1.8195308375261521</v>
      </c>
      <c r="K117" s="18">
        <f t="shared" si="28"/>
        <v>18.36</v>
      </c>
      <c r="L117" s="19">
        <f t="shared" ref="L117:L127" si="43">K117/D117</f>
        <v>18.36</v>
      </c>
      <c r="M117" s="18">
        <f t="shared" ref="M117:M127" si="44">ROUND(L117,2)</f>
        <v>18.36</v>
      </c>
      <c r="N117" s="16">
        <f t="shared" si="34"/>
        <v>18.36</v>
      </c>
      <c r="O117" s="25"/>
      <c r="P117" s="25"/>
      <c r="Q117" s="25"/>
    </row>
    <row r="118" spans="1:17" s="2" customFormat="1" ht="37.5" customHeight="1" x14ac:dyDescent="0.25">
      <c r="A118" s="12">
        <v>108</v>
      </c>
      <c r="B118" s="29" t="s">
        <v>94</v>
      </c>
      <c r="C118" s="26" t="s">
        <v>25</v>
      </c>
      <c r="D118" s="7">
        <v>1</v>
      </c>
      <c r="E118" s="15">
        <v>19.440000000000001</v>
      </c>
      <c r="F118" s="15">
        <v>20.16</v>
      </c>
      <c r="G118" s="15">
        <v>19.86</v>
      </c>
      <c r="H118" s="16">
        <f t="shared" si="40"/>
        <v>19.82</v>
      </c>
      <c r="I118" s="17">
        <f t="shared" si="41"/>
        <v>0.36166282640050185</v>
      </c>
      <c r="J118" s="17">
        <f t="shared" si="42"/>
        <v>1.8247367628683242</v>
      </c>
      <c r="K118" s="18">
        <f t="shared" si="28"/>
        <v>19.82</v>
      </c>
      <c r="L118" s="19">
        <f t="shared" si="43"/>
        <v>19.82</v>
      </c>
      <c r="M118" s="18">
        <f t="shared" si="44"/>
        <v>19.82</v>
      </c>
      <c r="N118" s="16">
        <f t="shared" si="34"/>
        <v>19.82</v>
      </c>
      <c r="O118" s="25"/>
      <c r="P118" s="25"/>
      <c r="Q118" s="25"/>
    </row>
    <row r="119" spans="1:17" s="2" customFormat="1" ht="37.5" customHeight="1" x14ac:dyDescent="0.25">
      <c r="A119" s="12">
        <v>109</v>
      </c>
      <c r="B119" s="29" t="s">
        <v>95</v>
      </c>
      <c r="C119" s="26" t="s">
        <v>25</v>
      </c>
      <c r="D119" s="7">
        <v>1</v>
      </c>
      <c r="E119" s="15">
        <v>90.24</v>
      </c>
      <c r="F119" s="15">
        <v>93.36</v>
      </c>
      <c r="G119" s="15">
        <v>92.22</v>
      </c>
      <c r="H119" s="16">
        <f t="shared" si="40"/>
        <v>91.94</v>
      </c>
      <c r="I119" s="17">
        <f t="shared" si="41"/>
        <v>1.5787336697492731</v>
      </c>
      <c r="J119" s="17">
        <f t="shared" si="42"/>
        <v>1.7171347288984915</v>
      </c>
      <c r="K119" s="18">
        <f t="shared" si="28"/>
        <v>91.94</v>
      </c>
      <c r="L119" s="19">
        <f t="shared" si="43"/>
        <v>91.94</v>
      </c>
      <c r="M119" s="18">
        <f t="shared" si="44"/>
        <v>91.94</v>
      </c>
      <c r="N119" s="16">
        <f t="shared" si="34"/>
        <v>91.94</v>
      </c>
      <c r="O119" s="25"/>
      <c r="P119" s="25"/>
      <c r="Q119" s="25"/>
    </row>
    <row r="120" spans="1:17" s="2" customFormat="1" ht="37.5" customHeight="1" x14ac:dyDescent="0.25">
      <c r="A120" s="12">
        <v>110</v>
      </c>
      <c r="B120" s="29" t="s">
        <v>96</v>
      </c>
      <c r="C120" s="26" t="s">
        <v>25</v>
      </c>
      <c r="D120" s="7">
        <v>1</v>
      </c>
      <c r="E120" s="15">
        <v>45.36</v>
      </c>
      <c r="F120" s="15">
        <v>46.98</v>
      </c>
      <c r="G120" s="15">
        <v>46.38</v>
      </c>
      <c r="H120" s="16">
        <f t="shared" si="40"/>
        <v>46.24</v>
      </c>
      <c r="I120" s="17">
        <f t="shared" si="41"/>
        <v>0.81902380917772988</v>
      </c>
      <c r="J120" s="17">
        <f t="shared" si="42"/>
        <v>1.7712452620625645</v>
      </c>
      <c r="K120" s="18">
        <f t="shared" si="28"/>
        <v>46.239999999999995</v>
      </c>
      <c r="L120" s="19">
        <f t="shared" si="43"/>
        <v>46.239999999999995</v>
      </c>
      <c r="M120" s="18">
        <f t="shared" si="44"/>
        <v>46.24</v>
      </c>
      <c r="N120" s="16">
        <f t="shared" si="34"/>
        <v>46.24</v>
      </c>
      <c r="O120" s="25"/>
      <c r="P120" s="25"/>
      <c r="Q120" s="25"/>
    </row>
    <row r="121" spans="1:17" s="2" customFormat="1" ht="57.75" customHeight="1" x14ac:dyDescent="0.25">
      <c r="A121" s="12">
        <v>111</v>
      </c>
      <c r="B121" s="29" t="s">
        <v>153</v>
      </c>
      <c r="C121" s="26" t="s">
        <v>25</v>
      </c>
      <c r="D121" s="7">
        <v>1</v>
      </c>
      <c r="E121" s="15">
        <v>116.82</v>
      </c>
      <c r="F121" s="15">
        <v>120.84</v>
      </c>
      <c r="G121" s="15">
        <v>119.34</v>
      </c>
      <c r="H121" s="16">
        <f t="shared" si="40"/>
        <v>119</v>
      </c>
      <c r="I121" s="17">
        <f t="shared" si="41"/>
        <v>2.0314526821956802</v>
      </c>
      <c r="J121" s="17">
        <f t="shared" si="42"/>
        <v>1.7071030942820844</v>
      </c>
      <c r="K121" s="18">
        <f t="shared" si="28"/>
        <v>119</v>
      </c>
      <c r="L121" s="19">
        <f t="shared" si="43"/>
        <v>119</v>
      </c>
      <c r="M121" s="18">
        <f t="shared" si="44"/>
        <v>119</v>
      </c>
      <c r="N121" s="16">
        <f t="shared" si="34"/>
        <v>119</v>
      </c>
      <c r="O121" s="25"/>
      <c r="P121" s="25"/>
      <c r="Q121" s="25"/>
    </row>
    <row r="122" spans="1:17" s="2" customFormat="1" ht="75" customHeight="1" x14ac:dyDescent="0.25">
      <c r="A122" s="12">
        <v>112</v>
      </c>
      <c r="B122" s="29" t="s">
        <v>154</v>
      </c>
      <c r="C122" s="26" t="s">
        <v>25</v>
      </c>
      <c r="D122" s="7">
        <v>1</v>
      </c>
      <c r="E122" s="15">
        <v>157.74</v>
      </c>
      <c r="F122" s="15">
        <v>163.19999999999999</v>
      </c>
      <c r="G122" s="15">
        <v>161.16</v>
      </c>
      <c r="H122" s="16">
        <f t="shared" si="40"/>
        <v>160.70000000000002</v>
      </c>
      <c r="I122" s="17">
        <f t="shared" si="41"/>
        <v>2.7589128293586849</v>
      </c>
      <c r="J122" s="17">
        <f t="shared" si="42"/>
        <v>1.716809476887794</v>
      </c>
      <c r="K122" s="18">
        <f t="shared" si="28"/>
        <v>160.69999999999999</v>
      </c>
      <c r="L122" s="19">
        <f t="shared" si="43"/>
        <v>160.69999999999999</v>
      </c>
      <c r="M122" s="18">
        <f t="shared" si="44"/>
        <v>160.69999999999999</v>
      </c>
      <c r="N122" s="16">
        <f t="shared" si="34"/>
        <v>160.69999999999999</v>
      </c>
      <c r="O122" s="25"/>
      <c r="P122" s="25"/>
      <c r="Q122" s="25"/>
    </row>
    <row r="123" spans="1:17" s="2" customFormat="1" ht="66.75" customHeight="1" x14ac:dyDescent="0.25">
      <c r="A123" s="12">
        <v>113</v>
      </c>
      <c r="B123" s="29" t="s">
        <v>155</v>
      </c>
      <c r="C123" s="26" t="s">
        <v>25</v>
      </c>
      <c r="D123" s="7">
        <v>1</v>
      </c>
      <c r="E123" s="15">
        <v>242.46</v>
      </c>
      <c r="F123" s="15">
        <v>250.92</v>
      </c>
      <c r="G123" s="15">
        <v>247.74</v>
      </c>
      <c r="H123" s="16">
        <f t="shared" si="40"/>
        <v>247.04</v>
      </c>
      <c r="I123" s="17">
        <f t="shared" si="41"/>
        <v>4.2732189272256953</v>
      </c>
      <c r="J123" s="17">
        <f t="shared" si="42"/>
        <v>1.7297680242979661</v>
      </c>
      <c r="K123" s="18">
        <f t="shared" si="28"/>
        <v>247.04</v>
      </c>
      <c r="L123" s="19">
        <f t="shared" si="43"/>
        <v>247.04</v>
      </c>
      <c r="M123" s="18">
        <f t="shared" si="44"/>
        <v>247.04</v>
      </c>
      <c r="N123" s="16">
        <f t="shared" si="34"/>
        <v>247.04</v>
      </c>
      <c r="O123" s="25"/>
      <c r="P123" s="25"/>
      <c r="Q123" s="25"/>
    </row>
    <row r="124" spans="1:17" s="2" customFormat="1" ht="37.5" customHeight="1" x14ac:dyDescent="0.25">
      <c r="A124" s="12">
        <v>114</v>
      </c>
      <c r="B124" s="29" t="s">
        <v>156</v>
      </c>
      <c r="C124" s="26" t="s">
        <v>25</v>
      </c>
      <c r="D124" s="7">
        <v>1</v>
      </c>
      <c r="E124" s="15">
        <v>62.52</v>
      </c>
      <c r="F124" s="15">
        <v>64.680000000000007</v>
      </c>
      <c r="G124" s="15">
        <v>63.84</v>
      </c>
      <c r="H124" s="16">
        <f t="shared" si="40"/>
        <v>63.680000000000007</v>
      </c>
      <c r="I124" s="17">
        <f t="shared" si="41"/>
        <v>1.0888526071052977</v>
      </c>
      <c r="J124" s="17">
        <f t="shared" si="42"/>
        <v>1.7098816066352034</v>
      </c>
      <c r="K124" s="18">
        <f t="shared" si="28"/>
        <v>63.680000000000007</v>
      </c>
      <c r="L124" s="19">
        <f t="shared" si="43"/>
        <v>63.680000000000007</v>
      </c>
      <c r="M124" s="18">
        <f t="shared" si="44"/>
        <v>63.68</v>
      </c>
      <c r="N124" s="16">
        <f t="shared" si="34"/>
        <v>63.68</v>
      </c>
      <c r="O124" s="25"/>
      <c r="P124" s="25"/>
      <c r="Q124" s="25"/>
    </row>
    <row r="125" spans="1:17" s="2" customFormat="1" ht="37.5" customHeight="1" x14ac:dyDescent="0.25">
      <c r="A125" s="12">
        <v>115</v>
      </c>
      <c r="B125" s="29" t="s">
        <v>157</v>
      </c>
      <c r="C125" s="26" t="s">
        <v>25</v>
      </c>
      <c r="D125" s="7">
        <v>1</v>
      </c>
      <c r="E125" s="15">
        <v>95.7</v>
      </c>
      <c r="F125" s="15">
        <v>99.06</v>
      </c>
      <c r="G125" s="15">
        <v>97.8</v>
      </c>
      <c r="H125" s="16">
        <f t="shared" si="40"/>
        <v>97.52</v>
      </c>
      <c r="I125" s="17">
        <f t="shared" si="41"/>
        <v>1.697409791417499</v>
      </c>
      <c r="J125" s="17">
        <f t="shared" si="42"/>
        <v>1.740576078155762</v>
      </c>
      <c r="K125" s="18">
        <f t="shared" si="28"/>
        <v>97.52</v>
      </c>
      <c r="L125" s="19">
        <f t="shared" si="43"/>
        <v>97.52</v>
      </c>
      <c r="M125" s="18">
        <f t="shared" si="44"/>
        <v>97.52</v>
      </c>
      <c r="N125" s="16">
        <f t="shared" si="34"/>
        <v>97.52</v>
      </c>
      <c r="O125" s="25"/>
      <c r="P125" s="25"/>
      <c r="Q125" s="25"/>
    </row>
    <row r="126" spans="1:17" s="2" customFormat="1" ht="37.5" customHeight="1" x14ac:dyDescent="0.25">
      <c r="A126" s="12">
        <v>116</v>
      </c>
      <c r="B126" s="29" t="s">
        <v>97</v>
      </c>
      <c r="C126" s="26" t="s">
        <v>25</v>
      </c>
      <c r="D126" s="7">
        <v>1</v>
      </c>
      <c r="E126" s="15">
        <v>186.36</v>
      </c>
      <c r="F126" s="15">
        <v>192.84</v>
      </c>
      <c r="G126" s="15">
        <v>190.44</v>
      </c>
      <c r="H126" s="16">
        <f t="shared" si="40"/>
        <v>189.88000000000002</v>
      </c>
      <c r="I126" s="17">
        <f t="shared" si="41"/>
        <v>3.2760952367109173</v>
      </c>
      <c r="J126" s="17">
        <f t="shared" si="42"/>
        <v>1.7253503458557597</v>
      </c>
      <c r="K126" s="18">
        <f t="shared" si="28"/>
        <v>189.88000000000002</v>
      </c>
      <c r="L126" s="19">
        <f t="shared" si="43"/>
        <v>189.88000000000002</v>
      </c>
      <c r="M126" s="18">
        <f t="shared" si="44"/>
        <v>189.88</v>
      </c>
      <c r="N126" s="16">
        <f t="shared" si="34"/>
        <v>189.88</v>
      </c>
      <c r="O126" s="25"/>
      <c r="P126" s="25"/>
      <c r="Q126" s="25"/>
    </row>
    <row r="127" spans="1:17" s="2" customFormat="1" ht="37.5" customHeight="1" x14ac:dyDescent="0.25">
      <c r="A127" s="12">
        <v>117</v>
      </c>
      <c r="B127" s="29" t="s">
        <v>158</v>
      </c>
      <c r="C127" s="26" t="s">
        <v>25</v>
      </c>
      <c r="D127" s="7">
        <v>1</v>
      </c>
      <c r="E127" s="15">
        <v>533.76</v>
      </c>
      <c r="F127" s="15">
        <v>552.29999999999995</v>
      </c>
      <c r="G127" s="15">
        <v>545.34</v>
      </c>
      <c r="H127" s="16">
        <f t="shared" si="40"/>
        <v>543.80000000000007</v>
      </c>
      <c r="I127" s="17">
        <f t="shared" si="41"/>
        <v>9.3654471329456417</v>
      </c>
      <c r="J127" s="17">
        <f t="shared" si="42"/>
        <v>1.7222227166137625</v>
      </c>
      <c r="K127" s="18">
        <f t="shared" si="28"/>
        <v>543.79999999999995</v>
      </c>
      <c r="L127" s="19">
        <f t="shared" si="43"/>
        <v>543.79999999999995</v>
      </c>
      <c r="M127" s="18">
        <f t="shared" si="44"/>
        <v>543.79999999999995</v>
      </c>
      <c r="N127" s="16">
        <f t="shared" si="34"/>
        <v>543.79999999999995</v>
      </c>
      <c r="O127" s="25"/>
      <c r="P127" s="25"/>
      <c r="Q127" s="25"/>
    </row>
    <row r="128" spans="1:17" s="2" customFormat="1" ht="37.5" customHeight="1" x14ac:dyDescent="0.25">
      <c r="A128" s="12">
        <v>118</v>
      </c>
      <c r="B128" s="29" t="s">
        <v>98</v>
      </c>
      <c r="C128" s="26" t="s">
        <v>25</v>
      </c>
      <c r="D128" s="7">
        <v>1</v>
      </c>
      <c r="E128" s="15">
        <v>13.14</v>
      </c>
      <c r="F128" s="15">
        <v>13.62</v>
      </c>
      <c r="G128" s="15">
        <v>13.44</v>
      </c>
      <c r="H128" s="16">
        <f>AVERAGE(E128:G128)</f>
        <v>13.399999999999999</v>
      </c>
      <c r="I128" s="17">
        <f>SQRT(((SUM((POWER(E128-H128,2)),(POWER(F128-H128,2)),(POWER(G128-H128,2)))/(COLUMNS(E128:G128)-1))))</f>
        <v>0.24248711305964213</v>
      </c>
      <c r="J128" s="17">
        <f>I128/H128*100</f>
        <v>1.8096053213406131</v>
      </c>
      <c r="K128" s="18">
        <f t="shared" si="28"/>
        <v>13.399999999999999</v>
      </c>
      <c r="L128" s="19">
        <f>K128/D128</f>
        <v>13.399999999999999</v>
      </c>
      <c r="M128" s="18">
        <f>ROUND(L128,2)</f>
        <v>13.4</v>
      </c>
      <c r="N128" s="16">
        <f t="shared" si="34"/>
        <v>13.4</v>
      </c>
      <c r="O128" s="25">
        <f>SUM(O116:O116)</f>
        <v>12.84</v>
      </c>
      <c r="P128" s="25">
        <f>SUM(P116:P116)</f>
        <v>13.26</v>
      </c>
      <c r="Q128" s="25">
        <f>SUM(Q116:Q116)</f>
        <v>13.14</v>
      </c>
    </row>
    <row r="129" spans="1:17" ht="42.75" customHeight="1" x14ac:dyDescent="0.2">
      <c r="A129" s="12">
        <v>119</v>
      </c>
      <c r="B129" s="29" t="s">
        <v>99</v>
      </c>
      <c r="C129" s="26" t="s">
        <v>25</v>
      </c>
      <c r="D129" s="7">
        <v>1</v>
      </c>
      <c r="E129" s="15">
        <v>16.86</v>
      </c>
      <c r="F129" s="15">
        <v>17.399999999999999</v>
      </c>
      <c r="G129" s="15">
        <v>17.22</v>
      </c>
      <c r="H129" s="16">
        <f>AVERAGE(E129:G129)</f>
        <v>17.16</v>
      </c>
      <c r="I129" s="17">
        <f>SQRT(((SUM((POWER(E129-H129,2)),(POWER(F129-H129,2)),(POWER(G129-H129,2)))/(COLUMNS(E129:G129)-1))))</f>
        <v>0.27495454169734995</v>
      </c>
      <c r="J129" s="17">
        <f>I129/H129*100</f>
        <v>1.6022991940405007</v>
      </c>
      <c r="K129" s="18">
        <f t="shared" si="28"/>
        <v>17.159999999999997</v>
      </c>
      <c r="L129" s="19">
        <f>K129/D129</f>
        <v>17.159999999999997</v>
      </c>
      <c r="M129" s="18">
        <f>ROUND(L129,2)</f>
        <v>17.16</v>
      </c>
      <c r="N129" s="16">
        <f t="shared" si="34"/>
        <v>17.16</v>
      </c>
      <c r="O129" s="23">
        <f>SUM(O116:O128)</f>
        <v>25.68</v>
      </c>
      <c r="P129" s="23">
        <f>SUM(P116:P128)</f>
        <v>26.52</v>
      </c>
      <c r="Q129" s="23">
        <f>SUM(Q116:Q128)</f>
        <v>26.28</v>
      </c>
    </row>
    <row r="130" spans="1:17" ht="36" customHeight="1" x14ac:dyDescent="0.2">
      <c r="A130" s="12">
        <v>120</v>
      </c>
      <c r="B130" s="29" t="s">
        <v>159</v>
      </c>
      <c r="C130" s="26" t="s">
        <v>25</v>
      </c>
      <c r="D130" s="7">
        <v>1</v>
      </c>
      <c r="E130" s="15">
        <v>35.880000000000003</v>
      </c>
      <c r="F130" s="15">
        <v>37.14</v>
      </c>
      <c r="G130" s="15">
        <v>36.72</v>
      </c>
      <c r="H130" s="16">
        <f>AVERAGE(E130:G130)</f>
        <v>36.580000000000005</v>
      </c>
      <c r="I130" s="17">
        <f>SQRT(((SUM((POWER(E130-H130,2)),(POWER(F130-H130,2)),(POWER(G130-H130,2)))/(COLUMNS(E130:G130)-1))))</f>
        <v>0.64156059729381631</v>
      </c>
      <c r="J130" s="17">
        <f>I130/H130*100</f>
        <v>1.7538561981788305</v>
      </c>
      <c r="K130" s="18">
        <f t="shared" si="28"/>
        <v>36.58</v>
      </c>
      <c r="L130" s="19">
        <f>K130/D130</f>
        <v>36.58</v>
      </c>
      <c r="M130" s="18">
        <f>ROUND(L130,2)</f>
        <v>36.58</v>
      </c>
      <c r="N130" s="16">
        <f t="shared" si="34"/>
        <v>36.58</v>
      </c>
    </row>
    <row r="131" spans="1:17" s="2" customFormat="1" ht="37.5" customHeight="1" x14ac:dyDescent="0.25">
      <c r="A131" s="12">
        <v>121</v>
      </c>
      <c r="B131" s="29" t="s">
        <v>160</v>
      </c>
      <c r="C131" s="26" t="s">
        <v>25</v>
      </c>
      <c r="D131" s="7">
        <v>1</v>
      </c>
      <c r="E131" s="15">
        <v>41.88</v>
      </c>
      <c r="F131" s="15">
        <v>43.32</v>
      </c>
      <c r="G131" s="15">
        <v>42.78</v>
      </c>
      <c r="H131" s="16">
        <f>AVERAGE(E131:G131)</f>
        <v>42.660000000000004</v>
      </c>
      <c r="I131" s="17">
        <f>SQRT(((SUM((POWER(E131-H131,2)),(POWER(F131-H131,2)),(POWER(G131-H131,2)))/(COLUMNS(E131:G131)-1))))</f>
        <v>0.7274613391789273</v>
      </c>
      <c r="J131" s="17">
        <f>I131/H131*100</f>
        <v>1.7052539596318033</v>
      </c>
      <c r="K131" s="18">
        <f t="shared" si="28"/>
        <v>42.66</v>
      </c>
      <c r="L131" s="19">
        <f>K131/D131</f>
        <v>42.66</v>
      </c>
      <c r="M131" s="18">
        <f>ROUND(L131,2)</f>
        <v>42.66</v>
      </c>
      <c r="N131" s="16">
        <f t="shared" si="34"/>
        <v>42.66</v>
      </c>
      <c r="O131" s="25">
        <f>E131*D131</f>
        <v>41.88</v>
      </c>
      <c r="P131" s="25">
        <f>F131*D131</f>
        <v>43.32</v>
      </c>
      <c r="Q131" s="25">
        <f>G131*D131</f>
        <v>42.78</v>
      </c>
    </row>
    <row r="132" spans="1:17" s="2" customFormat="1" ht="54" customHeight="1" x14ac:dyDescent="0.25">
      <c r="A132" s="12">
        <v>122</v>
      </c>
      <c r="B132" s="29" t="s">
        <v>100</v>
      </c>
      <c r="C132" s="26" t="s">
        <v>25</v>
      </c>
      <c r="D132" s="7">
        <v>1</v>
      </c>
      <c r="E132" s="15">
        <v>42.54</v>
      </c>
      <c r="F132" s="15">
        <v>44.04</v>
      </c>
      <c r="G132" s="15">
        <v>43.44</v>
      </c>
      <c r="H132" s="16">
        <f t="shared" ref="H132:H142" si="45">AVERAGE(E132:G132)</f>
        <v>43.339999999999996</v>
      </c>
      <c r="I132" s="17">
        <f t="shared" ref="I132:I142" si="46">SQRT(((SUM((POWER(E132-H132,2)),(POWER(F132-H132,2)),(POWER(G132-H132,2)))/(COLUMNS(E132:G132)-1))))</f>
        <v>0.75498344352707492</v>
      </c>
      <c r="J132" s="17">
        <f t="shared" ref="J132:J142" si="47">I132/H132*100</f>
        <v>1.7420014848340448</v>
      </c>
      <c r="K132" s="18">
        <f t="shared" si="28"/>
        <v>43.339999999999989</v>
      </c>
      <c r="L132" s="19">
        <f t="shared" ref="L132:L142" si="48">K132/D132</f>
        <v>43.339999999999989</v>
      </c>
      <c r="M132" s="18">
        <f t="shared" ref="M132:M142" si="49">ROUND(L132,2)</f>
        <v>43.34</v>
      </c>
      <c r="N132" s="16">
        <f t="shared" si="34"/>
        <v>43.34</v>
      </c>
      <c r="O132" s="25"/>
      <c r="P132" s="25"/>
      <c r="Q132" s="25"/>
    </row>
    <row r="133" spans="1:17" s="2" customFormat="1" ht="51.75" customHeight="1" x14ac:dyDescent="0.25">
      <c r="A133" s="12">
        <v>123</v>
      </c>
      <c r="B133" s="29" t="s">
        <v>101</v>
      </c>
      <c r="C133" s="26" t="s">
        <v>25</v>
      </c>
      <c r="D133" s="7">
        <v>1</v>
      </c>
      <c r="E133" s="15">
        <v>739.26</v>
      </c>
      <c r="F133" s="15">
        <v>765</v>
      </c>
      <c r="G133" s="15">
        <v>755.34</v>
      </c>
      <c r="H133" s="16">
        <f t="shared" si="45"/>
        <v>753.19999999999993</v>
      </c>
      <c r="I133" s="17">
        <f t="shared" si="46"/>
        <v>13.002753554536062</v>
      </c>
      <c r="J133" s="17">
        <f t="shared" si="47"/>
        <v>1.7263347788815802</v>
      </c>
      <c r="K133" s="18">
        <f t="shared" si="28"/>
        <v>753.19999999999993</v>
      </c>
      <c r="L133" s="19">
        <f t="shared" si="48"/>
        <v>753.19999999999993</v>
      </c>
      <c r="M133" s="18">
        <f t="shared" si="49"/>
        <v>753.2</v>
      </c>
      <c r="N133" s="16">
        <f t="shared" si="34"/>
        <v>753.2</v>
      </c>
      <c r="O133" s="25"/>
      <c r="P133" s="25"/>
      <c r="Q133" s="25"/>
    </row>
    <row r="134" spans="1:17" s="2" customFormat="1" ht="54.75" customHeight="1" x14ac:dyDescent="0.25">
      <c r="A134" s="12">
        <v>124</v>
      </c>
      <c r="B134" s="29" t="s">
        <v>102</v>
      </c>
      <c r="C134" s="26" t="s">
        <v>25</v>
      </c>
      <c r="D134" s="7">
        <v>1</v>
      </c>
      <c r="E134" s="15">
        <v>2947.32</v>
      </c>
      <c r="F134" s="15">
        <v>3049.86</v>
      </c>
      <c r="G134" s="15">
        <v>3011.4</v>
      </c>
      <c r="H134" s="16">
        <f t="shared" si="45"/>
        <v>3002.86</v>
      </c>
      <c r="I134" s="17">
        <f t="shared" si="46"/>
        <v>51.800691115080674</v>
      </c>
      <c r="J134" s="17">
        <f t="shared" si="47"/>
        <v>1.7250451607827428</v>
      </c>
      <c r="K134" s="18">
        <f t="shared" si="28"/>
        <v>3002.8599999999997</v>
      </c>
      <c r="L134" s="19">
        <f t="shared" si="48"/>
        <v>3002.8599999999997</v>
      </c>
      <c r="M134" s="18">
        <f t="shared" si="49"/>
        <v>3002.86</v>
      </c>
      <c r="N134" s="16">
        <f t="shared" si="34"/>
        <v>3002.86</v>
      </c>
      <c r="O134" s="25"/>
      <c r="P134" s="25"/>
      <c r="Q134" s="25"/>
    </row>
    <row r="135" spans="1:17" s="2" customFormat="1" ht="53.25" customHeight="1" x14ac:dyDescent="0.25">
      <c r="A135" s="12">
        <v>125</v>
      </c>
      <c r="B135" s="29" t="s">
        <v>103</v>
      </c>
      <c r="C135" s="26" t="s">
        <v>25</v>
      </c>
      <c r="D135" s="7">
        <v>1</v>
      </c>
      <c r="E135" s="15">
        <v>811.14</v>
      </c>
      <c r="F135" s="15">
        <v>839.34</v>
      </c>
      <c r="G135" s="15">
        <v>828.78</v>
      </c>
      <c r="H135" s="16">
        <f t="shared" si="45"/>
        <v>826.42000000000007</v>
      </c>
      <c r="I135" s="17">
        <f t="shared" si="46"/>
        <v>14.247357649753885</v>
      </c>
      <c r="J135" s="17">
        <f t="shared" si="47"/>
        <v>1.7239850983463474</v>
      </c>
      <c r="K135" s="18">
        <f t="shared" si="28"/>
        <v>826.42000000000007</v>
      </c>
      <c r="L135" s="19">
        <f t="shared" si="48"/>
        <v>826.42000000000007</v>
      </c>
      <c r="M135" s="18">
        <f t="shared" si="49"/>
        <v>826.42</v>
      </c>
      <c r="N135" s="16">
        <f t="shared" si="34"/>
        <v>826.42</v>
      </c>
      <c r="O135" s="25"/>
      <c r="P135" s="25"/>
      <c r="Q135" s="25"/>
    </row>
    <row r="136" spans="1:17" s="2" customFormat="1" ht="51" customHeight="1" x14ac:dyDescent="0.25">
      <c r="A136" s="12">
        <v>126</v>
      </c>
      <c r="B136" s="29" t="s">
        <v>104</v>
      </c>
      <c r="C136" s="26" t="s">
        <v>25</v>
      </c>
      <c r="D136" s="7">
        <v>1</v>
      </c>
      <c r="E136" s="15">
        <v>602.94000000000005</v>
      </c>
      <c r="F136" s="15">
        <v>623.88</v>
      </c>
      <c r="G136" s="15">
        <v>616.02</v>
      </c>
      <c r="H136" s="16">
        <f t="shared" si="45"/>
        <v>614.28000000000009</v>
      </c>
      <c r="I136" s="17">
        <f t="shared" si="46"/>
        <v>10.577882585848611</v>
      </c>
      <c r="J136" s="17">
        <f t="shared" si="47"/>
        <v>1.7219969046442356</v>
      </c>
      <c r="K136" s="18">
        <f t="shared" si="28"/>
        <v>614.28</v>
      </c>
      <c r="L136" s="19">
        <f t="shared" si="48"/>
        <v>614.28</v>
      </c>
      <c r="M136" s="18">
        <f t="shared" si="49"/>
        <v>614.28</v>
      </c>
      <c r="N136" s="16">
        <f t="shared" si="34"/>
        <v>614.28</v>
      </c>
      <c r="O136" s="25"/>
      <c r="P136" s="25"/>
      <c r="Q136" s="25"/>
    </row>
    <row r="137" spans="1:17" s="2" customFormat="1" ht="53.25" customHeight="1" x14ac:dyDescent="0.25">
      <c r="A137" s="12">
        <v>127</v>
      </c>
      <c r="B137" s="29" t="s">
        <v>105</v>
      </c>
      <c r="C137" s="26" t="s">
        <v>25</v>
      </c>
      <c r="D137" s="7">
        <v>1</v>
      </c>
      <c r="E137" s="15">
        <v>2311.56</v>
      </c>
      <c r="F137" s="15">
        <v>2391.96</v>
      </c>
      <c r="G137" s="15">
        <v>2361.7800000000002</v>
      </c>
      <c r="H137" s="16">
        <f t="shared" si="45"/>
        <v>2355.1000000000004</v>
      </c>
      <c r="I137" s="17">
        <f t="shared" si="46"/>
        <v>40.614120697117215</v>
      </c>
      <c r="J137" s="17">
        <f t="shared" si="47"/>
        <v>1.7245178844684814</v>
      </c>
      <c r="K137" s="18">
        <f t="shared" si="28"/>
        <v>2355.1000000000004</v>
      </c>
      <c r="L137" s="19">
        <f t="shared" si="48"/>
        <v>2355.1000000000004</v>
      </c>
      <c r="M137" s="18">
        <f t="shared" si="49"/>
        <v>2355.1</v>
      </c>
      <c r="N137" s="16">
        <f t="shared" si="34"/>
        <v>2355.1</v>
      </c>
      <c r="O137" s="25"/>
      <c r="P137" s="25"/>
      <c r="Q137" s="25"/>
    </row>
    <row r="138" spans="1:17" s="2" customFormat="1" ht="54" customHeight="1" x14ac:dyDescent="0.25">
      <c r="A138" s="12">
        <v>128</v>
      </c>
      <c r="B138" s="29" t="s">
        <v>106</v>
      </c>
      <c r="C138" s="26" t="s">
        <v>25</v>
      </c>
      <c r="D138" s="7">
        <v>1</v>
      </c>
      <c r="E138" s="15">
        <v>659.4</v>
      </c>
      <c r="F138" s="15">
        <v>682.32</v>
      </c>
      <c r="G138" s="15">
        <v>673.68</v>
      </c>
      <c r="H138" s="16">
        <f t="shared" si="45"/>
        <v>671.80000000000007</v>
      </c>
      <c r="I138" s="17">
        <f t="shared" si="46"/>
        <v>11.575076673612177</v>
      </c>
      <c r="J138" s="17">
        <f t="shared" si="47"/>
        <v>1.7229944438243785</v>
      </c>
      <c r="K138" s="18">
        <f t="shared" si="28"/>
        <v>671.8</v>
      </c>
      <c r="L138" s="19">
        <f t="shared" si="48"/>
        <v>671.8</v>
      </c>
      <c r="M138" s="18">
        <f t="shared" si="49"/>
        <v>671.8</v>
      </c>
      <c r="N138" s="16">
        <f t="shared" si="34"/>
        <v>671.8</v>
      </c>
      <c r="O138" s="25"/>
      <c r="P138" s="25"/>
      <c r="Q138" s="25"/>
    </row>
    <row r="139" spans="1:17" s="2" customFormat="1" ht="37.5" customHeight="1" x14ac:dyDescent="0.25">
      <c r="A139" s="12">
        <v>129</v>
      </c>
      <c r="B139" s="29" t="s">
        <v>161</v>
      </c>
      <c r="C139" s="26" t="s">
        <v>25</v>
      </c>
      <c r="D139" s="7">
        <v>1</v>
      </c>
      <c r="E139" s="15">
        <v>35.880000000000003</v>
      </c>
      <c r="F139" s="15">
        <v>37.14</v>
      </c>
      <c r="G139" s="15">
        <v>36.72</v>
      </c>
      <c r="H139" s="16">
        <f t="shared" si="45"/>
        <v>36.580000000000005</v>
      </c>
      <c r="I139" s="17">
        <f t="shared" si="46"/>
        <v>0.64156059729381631</v>
      </c>
      <c r="J139" s="17">
        <f t="shared" si="47"/>
        <v>1.7538561981788305</v>
      </c>
      <c r="K139" s="18">
        <f t="shared" si="28"/>
        <v>36.58</v>
      </c>
      <c r="L139" s="19">
        <f t="shared" si="48"/>
        <v>36.58</v>
      </c>
      <c r="M139" s="18">
        <f t="shared" si="49"/>
        <v>36.58</v>
      </c>
      <c r="N139" s="16">
        <f t="shared" si="34"/>
        <v>36.58</v>
      </c>
      <c r="O139" s="25"/>
      <c r="P139" s="25"/>
      <c r="Q139" s="25"/>
    </row>
    <row r="140" spans="1:17" s="2" customFormat="1" ht="37.5" customHeight="1" x14ac:dyDescent="0.25">
      <c r="A140" s="12">
        <v>130</v>
      </c>
      <c r="B140" s="29" t="s">
        <v>162</v>
      </c>
      <c r="C140" s="26" t="s">
        <v>25</v>
      </c>
      <c r="D140" s="7">
        <v>1</v>
      </c>
      <c r="E140" s="15">
        <v>15.9</v>
      </c>
      <c r="F140" s="15">
        <v>16.440000000000001</v>
      </c>
      <c r="G140" s="15">
        <v>16.260000000000002</v>
      </c>
      <c r="H140" s="16">
        <f t="shared" si="45"/>
        <v>16.200000000000003</v>
      </c>
      <c r="I140" s="17">
        <f t="shared" si="46"/>
        <v>0.27495454169735095</v>
      </c>
      <c r="J140" s="17">
        <f t="shared" si="47"/>
        <v>1.6972502573910548</v>
      </c>
      <c r="K140" s="18">
        <f t="shared" si="28"/>
        <v>16.200000000000003</v>
      </c>
      <c r="L140" s="19">
        <f t="shared" si="48"/>
        <v>16.200000000000003</v>
      </c>
      <c r="M140" s="18">
        <f t="shared" si="49"/>
        <v>16.2</v>
      </c>
      <c r="N140" s="16">
        <f t="shared" si="34"/>
        <v>16.2</v>
      </c>
      <c r="O140" s="25"/>
      <c r="P140" s="25"/>
      <c r="Q140" s="25"/>
    </row>
    <row r="141" spans="1:17" s="2" customFormat="1" ht="37.5" customHeight="1" x14ac:dyDescent="0.25">
      <c r="A141" s="12">
        <v>131</v>
      </c>
      <c r="B141" s="29" t="s">
        <v>107</v>
      </c>
      <c r="C141" s="26" t="s">
        <v>25</v>
      </c>
      <c r="D141" s="7">
        <v>1</v>
      </c>
      <c r="E141" s="15">
        <v>753.6</v>
      </c>
      <c r="F141" s="15">
        <v>779.82</v>
      </c>
      <c r="G141" s="15">
        <v>769.98</v>
      </c>
      <c r="H141" s="16">
        <f t="shared" si="45"/>
        <v>767.80000000000007</v>
      </c>
      <c r="I141" s="17">
        <f t="shared" si="46"/>
        <v>13.24524065466537</v>
      </c>
      <c r="J141" s="17">
        <f t="shared" si="47"/>
        <v>1.7250899524179952</v>
      </c>
      <c r="K141" s="18">
        <f t="shared" ref="K141:K204" si="50">((D141/3)*(SUM(E141:G141)))</f>
        <v>767.8</v>
      </c>
      <c r="L141" s="19">
        <f t="shared" si="48"/>
        <v>767.8</v>
      </c>
      <c r="M141" s="18">
        <f t="shared" si="49"/>
        <v>767.8</v>
      </c>
      <c r="N141" s="16">
        <f t="shared" si="34"/>
        <v>767.8</v>
      </c>
      <c r="O141" s="25"/>
      <c r="P141" s="25"/>
      <c r="Q141" s="25"/>
    </row>
    <row r="142" spans="1:17" s="2" customFormat="1" ht="47.25" customHeight="1" x14ac:dyDescent="0.25">
      <c r="A142" s="12">
        <v>132</v>
      </c>
      <c r="B142" s="29" t="s">
        <v>163</v>
      </c>
      <c r="C142" s="26" t="s">
        <v>25</v>
      </c>
      <c r="D142" s="7">
        <v>1</v>
      </c>
      <c r="E142" s="15">
        <v>1210.92</v>
      </c>
      <c r="F142" s="15">
        <v>1253.04</v>
      </c>
      <c r="G142" s="15">
        <v>1237.26</v>
      </c>
      <c r="H142" s="16">
        <f t="shared" si="45"/>
        <v>1233.74</v>
      </c>
      <c r="I142" s="17">
        <f t="shared" si="46"/>
        <v>21.279483076428281</v>
      </c>
      <c r="J142" s="17">
        <f t="shared" si="47"/>
        <v>1.7247947765678573</v>
      </c>
      <c r="K142" s="18">
        <f t="shared" si="50"/>
        <v>1233.74</v>
      </c>
      <c r="L142" s="19">
        <f t="shared" si="48"/>
        <v>1233.74</v>
      </c>
      <c r="M142" s="18">
        <f t="shared" si="49"/>
        <v>1233.74</v>
      </c>
      <c r="N142" s="16">
        <f t="shared" si="34"/>
        <v>1233.74</v>
      </c>
      <c r="O142" s="25"/>
      <c r="P142" s="25"/>
      <c r="Q142" s="25"/>
    </row>
    <row r="143" spans="1:17" s="2" customFormat="1" ht="37.5" customHeight="1" x14ac:dyDescent="0.25">
      <c r="A143" s="12">
        <v>133</v>
      </c>
      <c r="B143" s="29" t="s">
        <v>108</v>
      </c>
      <c r="C143" s="26" t="s">
        <v>25</v>
      </c>
      <c r="D143" s="7">
        <v>1</v>
      </c>
      <c r="E143" s="15">
        <v>33.6</v>
      </c>
      <c r="F143" s="15">
        <v>34.799999999999997</v>
      </c>
      <c r="G143" s="15">
        <v>34.380000000000003</v>
      </c>
      <c r="H143" s="16">
        <f>AVERAGE(E143:G143)</f>
        <v>34.26</v>
      </c>
      <c r="I143" s="17">
        <f>SQRT(((SUM((POWER(E143-H143,2)),(POWER(F143-H143,2)),(POWER(G143-H143,2)))/(COLUMNS(E143:G143)-1))))</f>
        <v>0.60893349390553131</v>
      </c>
      <c r="J143" s="17">
        <f>I143/H143*100</f>
        <v>1.7773890656904008</v>
      </c>
      <c r="K143" s="18">
        <f t="shared" si="50"/>
        <v>34.26</v>
      </c>
      <c r="L143" s="19">
        <f>K143/D143</f>
        <v>34.26</v>
      </c>
      <c r="M143" s="18">
        <f>ROUND(L143,2)</f>
        <v>34.26</v>
      </c>
      <c r="N143" s="16">
        <f t="shared" si="34"/>
        <v>34.26</v>
      </c>
      <c r="O143" s="25">
        <f>SUM(O131:O131)</f>
        <v>41.88</v>
      </c>
      <c r="P143" s="25">
        <f>SUM(P131:P131)</f>
        <v>43.32</v>
      </c>
      <c r="Q143" s="25">
        <f>SUM(Q131:Q131)</f>
        <v>42.78</v>
      </c>
    </row>
    <row r="144" spans="1:17" ht="42.75" customHeight="1" x14ac:dyDescent="0.2">
      <c r="A144" s="12">
        <v>134</v>
      </c>
      <c r="B144" s="29" t="s">
        <v>109</v>
      </c>
      <c r="C144" s="26" t="s">
        <v>25</v>
      </c>
      <c r="D144" s="7">
        <v>1</v>
      </c>
      <c r="E144" s="15">
        <v>102.6</v>
      </c>
      <c r="F144" s="15">
        <v>106.2</v>
      </c>
      <c r="G144" s="15">
        <v>104.82</v>
      </c>
      <c r="H144" s="16">
        <f>AVERAGE(E144:G144)</f>
        <v>104.54</v>
      </c>
      <c r="I144" s="17">
        <f>SQRT(((SUM((POWER(E144-H144,2)),(POWER(F144-H144,2)),(POWER(G144-H144,2)))/(COLUMNS(E144:G144)-1))))</f>
        <v>1.8162598932972158</v>
      </c>
      <c r="J144" s="17">
        <f>I144/H144*100</f>
        <v>1.7373827179043579</v>
      </c>
      <c r="K144" s="18">
        <f t="shared" si="50"/>
        <v>104.53999999999999</v>
      </c>
      <c r="L144" s="19">
        <f>K144/D144</f>
        <v>104.53999999999999</v>
      </c>
      <c r="M144" s="18">
        <f>ROUND(L144,2)</f>
        <v>104.54</v>
      </c>
      <c r="N144" s="16">
        <f t="shared" si="34"/>
        <v>104.54</v>
      </c>
      <c r="O144" s="23">
        <f>SUM(O131:O143)</f>
        <v>83.76</v>
      </c>
      <c r="P144" s="23">
        <f>SUM(P131:P143)</f>
        <v>86.64</v>
      </c>
      <c r="Q144" s="23">
        <f>SUM(Q131:Q143)</f>
        <v>85.56</v>
      </c>
    </row>
    <row r="145" spans="1:17" ht="36" customHeight="1" x14ac:dyDescent="0.2">
      <c r="A145" s="12">
        <v>135</v>
      </c>
      <c r="B145" s="29" t="s">
        <v>110</v>
      </c>
      <c r="C145" s="26" t="s">
        <v>25</v>
      </c>
      <c r="D145" s="7">
        <v>1</v>
      </c>
      <c r="E145" s="15">
        <v>132.18</v>
      </c>
      <c r="F145" s="15">
        <v>136.80000000000001</v>
      </c>
      <c r="G145" s="15">
        <v>135.06</v>
      </c>
      <c r="H145" s="16">
        <f>AVERAGE(E145:G145)</f>
        <v>134.68</v>
      </c>
      <c r="I145" s="17">
        <f>SQRT(((SUM((POWER(E145-H145,2)),(POWER(F145-H145,2)),(POWER(G145-H145,2)))/(COLUMNS(E145:G145)-1))))</f>
        <v>2.3333238095043751</v>
      </c>
      <c r="J145" s="17">
        <f>I145/H145*100</f>
        <v>1.7324946610516596</v>
      </c>
      <c r="K145" s="18">
        <f t="shared" si="50"/>
        <v>134.68</v>
      </c>
      <c r="L145" s="19">
        <f>K145/D145</f>
        <v>134.68</v>
      </c>
      <c r="M145" s="18">
        <f>ROUND(L145,2)</f>
        <v>134.68</v>
      </c>
      <c r="N145" s="16">
        <f t="shared" si="34"/>
        <v>134.68</v>
      </c>
    </row>
    <row r="146" spans="1:17" s="2" customFormat="1" ht="37.5" customHeight="1" x14ac:dyDescent="0.25">
      <c r="A146" s="12">
        <v>136</v>
      </c>
      <c r="B146" s="29" t="s">
        <v>111</v>
      </c>
      <c r="C146" s="26" t="s">
        <v>25</v>
      </c>
      <c r="D146" s="7">
        <v>1</v>
      </c>
      <c r="E146" s="15">
        <v>203.16</v>
      </c>
      <c r="F146" s="15">
        <v>210.24</v>
      </c>
      <c r="G146" s="15">
        <v>207.6</v>
      </c>
      <c r="H146" s="16">
        <f>AVERAGE(E146:G146)</f>
        <v>207</v>
      </c>
      <c r="I146" s="17">
        <f>SQRT(((SUM((POWER(E146-H146,2)),(POWER(F146-H146,2)),(POWER(G146-H146,2)))/(COLUMNS(E146:G146)-1))))</f>
        <v>3.5779323638101435</v>
      </c>
      <c r="J146" s="17">
        <f>I146/H146*100</f>
        <v>1.7284697409710836</v>
      </c>
      <c r="K146" s="18">
        <f t="shared" si="50"/>
        <v>207</v>
      </c>
      <c r="L146" s="19">
        <f>K146/D146</f>
        <v>207</v>
      </c>
      <c r="M146" s="18">
        <f>ROUND(L146,2)</f>
        <v>207</v>
      </c>
      <c r="N146" s="16">
        <f t="shared" si="34"/>
        <v>207</v>
      </c>
      <c r="O146" s="25">
        <f>E146*D146</f>
        <v>203.16</v>
      </c>
      <c r="P146" s="25">
        <f>F146*D146</f>
        <v>210.24</v>
      </c>
      <c r="Q146" s="25">
        <f>G146*D146</f>
        <v>207.6</v>
      </c>
    </row>
    <row r="147" spans="1:17" s="2" customFormat="1" ht="37.5" customHeight="1" x14ac:dyDescent="0.25">
      <c r="A147" s="12">
        <v>137</v>
      </c>
      <c r="B147" s="29" t="s">
        <v>112</v>
      </c>
      <c r="C147" s="26" t="s">
        <v>25</v>
      </c>
      <c r="D147" s="7">
        <v>1</v>
      </c>
      <c r="E147" s="15">
        <v>112.86</v>
      </c>
      <c r="F147" s="15">
        <v>116.76</v>
      </c>
      <c r="G147" s="15">
        <v>115.32</v>
      </c>
      <c r="H147" s="16">
        <f t="shared" ref="H147:H157" si="51">AVERAGE(E147:G147)</f>
        <v>114.98</v>
      </c>
      <c r="I147" s="17">
        <f t="shared" ref="I147:I157" si="52">SQRT(((SUM((POWER(E147-H147,2)),(POWER(F147-H147,2)),(POWER(G147-H147,2)))/(COLUMNS(E147:G147)-1))))</f>
        <v>1.9721054738527573</v>
      </c>
      <c r="J147" s="17">
        <f t="shared" ref="J147:J157" si="53">I147/H147*100</f>
        <v>1.7151726159790894</v>
      </c>
      <c r="K147" s="18">
        <f t="shared" si="50"/>
        <v>114.97999999999999</v>
      </c>
      <c r="L147" s="19">
        <f t="shared" ref="L147:L157" si="54">K147/D147</f>
        <v>114.97999999999999</v>
      </c>
      <c r="M147" s="18">
        <f t="shared" ref="M147:M157" si="55">ROUND(L147,2)</f>
        <v>114.98</v>
      </c>
      <c r="N147" s="16">
        <f t="shared" si="34"/>
        <v>114.98</v>
      </c>
      <c r="O147" s="25"/>
      <c r="P147" s="25"/>
      <c r="Q147" s="25"/>
    </row>
    <row r="148" spans="1:17" s="2" customFormat="1" ht="37.5" customHeight="1" x14ac:dyDescent="0.25">
      <c r="A148" s="12">
        <v>138</v>
      </c>
      <c r="B148" s="29" t="s">
        <v>113</v>
      </c>
      <c r="C148" s="26" t="s">
        <v>25</v>
      </c>
      <c r="D148" s="7">
        <v>1</v>
      </c>
      <c r="E148" s="15">
        <v>174.84</v>
      </c>
      <c r="F148" s="15">
        <v>180.9</v>
      </c>
      <c r="G148" s="15">
        <v>178.62</v>
      </c>
      <c r="H148" s="16">
        <f t="shared" si="51"/>
        <v>178.12</v>
      </c>
      <c r="I148" s="17">
        <f t="shared" si="52"/>
        <v>3.0607842132368637</v>
      </c>
      <c r="J148" s="17">
        <f t="shared" si="53"/>
        <v>1.7183832322237054</v>
      </c>
      <c r="K148" s="18">
        <f t="shared" si="50"/>
        <v>178.12</v>
      </c>
      <c r="L148" s="19">
        <f t="shared" si="54"/>
        <v>178.12</v>
      </c>
      <c r="M148" s="18">
        <f t="shared" si="55"/>
        <v>178.12</v>
      </c>
      <c r="N148" s="16">
        <f t="shared" si="34"/>
        <v>178.12</v>
      </c>
      <c r="O148" s="25"/>
      <c r="P148" s="25"/>
      <c r="Q148" s="25"/>
    </row>
    <row r="149" spans="1:17" s="2" customFormat="1" ht="37.5" customHeight="1" x14ac:dyDescent="0.25">
      <c r="A149" s="12">
        <v>139</v>
      </c>
      <c r="B149" s="29" t="s">
        <v>114</v>
      </c>
      <c r="C149" s="26" t="s">
        <v>25</v>
      </c>
      <c r="D149" s="7">
        <v>1</v>
      </c>
      <c r="E149" s="15">
        <v>228.18</v>
      </c>
      <c r="F149" s="15">
        <v>236.1</v>
      </c>
      <c r="G149" s="15">
        <v>233.16</v>
      </c>
      <c r="H149" s="16">
        <f t="shared" si="51"/>
        <v>232.48</v>
      </c>
      <c r="I149" s="17">
        <f t="shared" si="52"/>
        <v>4.0035484260840342</v>
      </c>
      <c r="J149" s="17">
        <f t="shared" si="53"/>
        <v>1.7221044503114395</v>
      </c>
      <c r="K149" s="18">
        <f t="shared" si="50"/>
        <v>232.47999999999996</v>
      </c>
      <c r="L149" s="19">
        <f t="shared" si="54"/>
        <v>232.47999999999996</v>
      </c>
      <c r="M149" s="18">
        <f t="shared" si="55"/>
        <v>232.48</v>
      </c>
      <c r="N149" s="16">
        <f t="shared" si="34"/>
        <v>232.48</v>
      </c>
      <c r="O149" s="25"/>
      <c r="P149" s="25"/>
      <c r="Q149" s="25"/>
    </row>
    <row r="150" spans="1:17" s="2" customFormat="1" ht="37.5" customHeight="1" x14ac:dyDescent="0.25">
      <c r="A150" s="12">
        <v>140</v>
      </c>
      <c r="B150" s="29" t="s">
        <v>115</v>
      </c>
      <c r="C150" s="26" t="s">
        <v>25</v>
      </c>
      <c r="D150" s="7">
        <v>1</v>
      </c>
      <c r="E150" s="15">
        <v>462.42</v>
      </c>
      <c r="F150" s="15">
        <v>478.5</v>
      </c>
      <c r="G150" s="15">
        <v>472.5</v>
      </c>
      <c r="H150" s="16">
        <f t="shared" si="51"/>
        <v>471.14000000000004</v>
      </c>
      <c r="I150" s="17">
        <f t="shared" si="52"/>
        <v>8.1258107287826906</v>
      </c>
      <c r="J150" s="17">
        <f t="shared" si="53"/>
        <v>1.7247125543962918</v>
      </c>
      <c r="K150" s="18">
        <f t="shared" si="50"/>
        <v>471.14</v>
      </c>
      <c r="L150" s="19">
        <f t="shared" si="54"/>
        <v>471.14</v>
      </c>
      <c r="M150" s="18">
        <f t="shared" si="55"/>
        <v>471.14</v>
      </c>
      <c r="N150" s="16">
        <f t="shared" si="34"/>
        <v>471.14</v>
      </c>
      <c r="O150" s="25"/>
      <c r="P150" s="25"/>
      <c r="Q150" s="25"/>
    </row>
    <row r="151" spans="1:17" s="2" customFormat="1" ht="37.5" customHeight="1" x14ac:dyDescent="0.25">
      <c r="A151" s="12">
        <v>141</v>
      </c>
      <c r="B151" s="29" t="s">
        <v>116</v>
      </c>
      <c r="C151" s="26" t="s">
        <v>25</v>
      </c>
      <c r="D151" s="7">
        <v>1</v>
      </c>
      <c r="E151" s="15">
        <v>389.04</v>
      </c>
      <c r="F151" s="15">
        <v>402.54</v>
      </c>
      <c r="G151" s="15">
        <v>397.5</v>
      </c>
      <c r="H151" s="16">
        <f t="shared" si="51"/>
        <v>396.35999999999996</v>
      </c>
      <c r="I151" s="17">
        <f t="shared" si="52"/>
        <v>6.8218179395231573</v>
      </c>
      <c r="J151" s="17">
        <f t="shared" si="53"/>
        <v>1.7211166463626901</v>
      </c>
      <c r="K151" s="18">
        <f t="shared" si="50"/>
        <v>396.35999999999996</v>
      </c>
      <c r="L151" s="19">
        <f t="shared" si="54"/>
        <v>396.35999999999996</v>
      </c>
      <c r="M151" s="18">
        <f t="shared" si="55"/>
        <v>396.36</v>
      </c>
      <c r="N151" s="16">
        <f t="shared" ref="N151:N214" si="56">M151*D151</f>
        <v>396.36</v>
      </c>
      <c r="O151" s="25"/>
      <c r="P151" s="25"/>
      <c r="Q151" s="25"/>
    </row>
    <row r="152" spans="1:17" s="2" customFormat="1" ht="37.5" customHeight="1" x14ac:dyDescent="0.25">
      <c r="A152" s="12">
        <v>142</v>
      </c>
      <c r="B152" s="29" t="s">
        <v>117</v>
      </c>
      <c r="C152" s="26" t="s">
        <v>25</v>
      </c>
      <c r="D152" s="7">
        <v>1</v>
      </c>
      <c r="E152" s="15">
        <v>313.92</v>
      </c>
      <c r="F152" s="15">
        <v>324.83999999999997</v>
      </c>
      <c r="G152" s="15">
        <v>320.76</v>
      </c>
      <c r="H152" s="16">
        <f t="shared" si="51"/>
        <v>319.83999999999997</v>
      </c>
      <c r="I152" s="17">
        <f t="shared" si="52"/>
        <v>5.5178256587173697</v>
      </c>
      <c r="J152" s="17">
        <f t="shared" si="53"/>
        <v>1.7251831099041302</v>
      </c>
      <c r="K152" s="18">
        <f t="shared" si="50"/>
        <v>319.83999999999997</v>
      </c>
      <c r="L152" s="19">
        <f t="shared" si="54"/>
        <v>319.83999999999997</v>
      </c>
      <c r="M152" s="18">
        <f t="shared" si="55"/>
        <v>319.83999999999997</v>
      </c>
      <c r="N152" s="16">
        <f t="shared" si="56"/>
        <v>319.83999999999997</v>
      </c>
      <c r="O152" s="25"/>
      <c r="P152" s="25"/>
      <c r="Q152" s="25"/>
    </row>
    <row r="153" spans="1:17" s="2" customFormat="1" ht="37.5" customHeight="1" x14ac:dyDescent="0.25">
      <c r="A153" s="12">
        <v>143</v>
      </c>
      <c r="B153" s="29" t="s">
        <v>118</v>
      </c>
      <c r="C153" s="26" t="s">
        <v>25</v>
      </c>
      <c r="D153" s="7">
        <v>1</v>
      </c>
      <c r="E153" s="15">
        <v>252.12</v>
      </c>
      <c r="F153" s="15">
        <v>260.88</v>
      </c>
      <c r="G153" s="15">
        <v>257.58</v>
      </c>
      <c r="H153" s="16">
        <f t="shared" si="51"/>
        <v>256.85999999999996</v>
      </c>
      <c r="I153" s="17">
        <f t="shared" si="52"/>
        <v>4.4241609373981809</v>
      </c>
      <c r="J153" s="17">
        <f t="shared" si="53"/>
        <v>1.7224016730507596</v>
      </c>
      <c r="K153" s="18">
        <f t="shared" si="50"/>
        <v>256.85999999999996</v>
      </c>
      <c r="L153" s="19">
        <f t="shared" si="54"/>
        <v>256.85999999999996</v>
      </c>
      <c r="M153" s="18">
        <f t="shared" si="55"/>
        <v>256.86</v>
      </c>
      <c r="N153" s="16">
        <f t="shared" si="56"/>
        <v>256.86</v>
      </c>
      <c r="O153" s="25"/>
      <c r="P153" s="25"/>
      <c r="Q153" s="25"/>
    </row>
    <row r="154" spans="1:17" s="2" customFormat="1" ht="37.5" customHeight="1" x14ac:dyDescent="0.25">
      <c r="A154" s="12">
        <v>144</v>
      </c>
      <c r="B154" s="29" t="s">
        <v>119</v>
      </c>
      <c r="C154" s="26" t="s">
        <v>25</v>
      </c>
      <c r="D154" s="7">
        <v>1</v>
      </c>
      <c r="E154" s="15">
        <v>291.72000000000003</v>
      </c>
      <c r="F154" s="15">
        <v>301.86</v>
      </c>
      <c r="G154" s="15">
        <v>298.08</v>
      </c>
      <c r="H154" s="16">
        <f t="shared" si="51"/>
        <v>297.22000000000003</v>
      </c>
      <c r="I154" s="17">
        <f t="shared" si="52"/>
        <v>5.1244121614093361</v>
      </c>
      <c r="J154" s="17">
        <f t="shared" si="53"/>
        <v>1.7241141785241019</v>
      </c>
      <c r="K154" s="18">
        <f t="shared" si="50"/>
        <v>297.22000000000003</v>
      </c>
      <c r="L154" s="19">
        <f t="shared" si="54"/>
        <v>297.22000000000003</v>
      </c>
      <c r="M154" s="18">
        <f t="shared" si="55"/>
        <v>297.22000000000003</v>
      </c>
      <c r="N154" s="16">
        <f t="shared" si="56"/>
        <v>297.22000000000003</v>
      </c>
      <c r="O154" s="25"/>
      <c r="P154" s="25"/>
      <c r="Q154" s="25"/>
    </row>
    <row r="155" spans="1:17" s="2" customFormat="1" ht="37.5" customHeight="1" x14ac:dyDescent="0.25">
      <c r="A155" s="12">
        <v>145</v>
      </c>
      <c r="B155" s="29" t="s">
        <v>120</v>
      </c>
      <c r="C155" s="26" t="s">
        <v>25</v>
      </c>
      <c r="D155" s="7">
        <v>1</v>
      </c>
      <c r="E155" s="15">
        <v>9.66</v>
      </c>
      <c r="F155" s="15">
        <v>10.02</v>
      </c>
      <c r="G155" s="15">
        <v>9.9</v>
      </c>
      <c r="H155" s="16">
        <f t="shared" si="51"/>
        <v>9.86</v>
      </c>
      <c r="I155" s="17">
        <f t="shared" si="52"/>
        <v>0.18330302779823338</v>
      </c>
      <c r="J155" s="17">
        <f t="shared" si="53"/>
        <v>1.8590570770611905</v>
      </c>
      <c r="K155" s="18">
        <f t="shared" si="50"/>
        <v>9.86</v>
      </c>
      <c r="L155" s="19">
        <f t="shared" si="54"/>
        <v>9.86</v>
      </c>
      <c r="M155" s="18">
        <f t="shared" si="55"/>
        <v>9.86</v>
      </c>
      <c r="N155" s="16">
        <f t="shared" si="56"/>
        <v>9.86</v>
      </c>
      <c r="O155" s="25"/>
      <c r="P155" s="25"/>
      <c r="Q155" s="25"/>
    </row>
    <row r="156" spans="1:17" s="2" customFormat="1" ht="37.5" customHeight="1" x14ac:dyDescent="0.25">
      <c r="A156" s="12">
        <v>146</v>
      </c>
      <c r="B156" s="29" t="s">
        <v>121</v>
      </c>
      <c r="C156" s="26" t="s">
        <v>25</v>
      </c>
      <c r="D156" s="7">
        <v>1</v>
      </c>
      <c r="E156" s="15">
        <v>12.36</v>
      </c>
      <c r="F156" s="15">
        <v>12.78</v>
      </c>
      <c r="G156" s="15">
        <v>12.6</v>
      </c>
      <c r="H156" s="16">
        <f t="shared" si="51"/>
        <v>12.58</v>
      </c>
      <c r="I156" s="17">
        <f t="shared" si="52"/>
        <v>0.21071307505705478</v>
      </c>
      <c r="J156" s="17">
        <f t="shared" si="53"/>
        <v>1.6749846983867629</v>
      </c>
      <c r="K156" s="18">
        <f t="shared" si="50"/>
        <v>12.58</v>
      </c>
      <c r="L156" s="19">
        <f t="shared" si="54"/>
        <v>12.58</v>
      </c>
      <c r="M156" s="18">
        <f t="shared" si="55"/>
        <v>12.58</v>
      </c>
      <c r="N156" s="16">
        <f t="shared" si="56"/>
        <v>12.58</v>
      </c>
      <c r="O156" s="25"/>
      <c r="P156" s="25"/>
      <c r="Q156" s="25"/>
    </row>
    <row r="157" spans="1:17" s="2" customFormat="1" ht="37.5" customHeight="1" x14ac:dyDescent="0.25">
      <c r="A157" s="12">
        <v>147</v>
      </c>
      <c r="B157" s="29" t="s">
        <v>122</v>
      </c>
      <c r="C157" s="26" t="s">
        <v>25</v>
      </c>
      <c r="D157" s="7">
        <v>1</v>
      </c>
      <c r="E157" s="15">
        <v>20.34</v>
      </c>
      <c r="F157" s="15">
        <v>21</v>
      </c>
      <c r="G157" s="15">
        <v>20.76</v>
      </c>
      <c r="H157" s="16">
        <f t="shared" si="51"/>
        <v>20.700000000000003</v>
      </c>
      <c r="I157" s="17">
        <f t="shared" si="52"/>
        <v>0.33406586176980158</v>
      </c>
      <c r="J157" s="17">
        <f t="shared" si="53"/>
        <v>1.6138447428492828</v>
      </c>
      <c r="K157" s="18">
        <f t="shared" si="50"/>
        <v>20.700000000000003</v>
      </c>
      <c r="L157" s="19">
        <f t="shared" si="54"/>
        <v>20.700000000000003</v>
      </c>
      <c r="M157" s="18">
        <f t="shared" si="55"/>
        <v>20.7</v>
      </c>
      <c r="N157" s="16">
        <f t="shared" si="56"/>
        <v>20.7</v>
      </c>
      <c r="O157" s="25"/>
      <c r="P157" s="25"/>
      <c r="Q157" s="25"/>
    </row>
    <row r="158" spans="1:17" s="2" customFormat="1" ht="37.5" customHeight="1" x14ac:dyDescent="0.25">
      <c r="A158" s="12">
        <v>148</v>
      </c>
      <c r="B158" s="29" t="s">
        <v>123</v>
      </c>
      <c r="C158" s="26" t="s">
        <v>25</v>
      </c>
      <c r="D158" s="7">
        <v>1</v>
      </c>
      <c r="E158" s="15">
        <v>30.96</v>
      </c>
      <c r="F158" s="15">
        <v>32.04</v>
      </c>
      <c r="G158" s="15">
        <v>31.62</v>
      </c>
      <c r="H158" s="16">
        <f>AVERAGE(E158:G158)</f>
        <v>31.540000000000003</v>
      </c>
      <c r="I158" s="17">
        <f>SQRT(((SUM((POWER(E158-H158,2)),(POWER(F158-H158,2)),(POWER(G158-H158,2)))/(COLUMNS(E158:G158)-1))))</f>
        <v>0.54442630355264721</v>
      </c>
      <c r="J158" s="17">
        <f>I158/H158*100</f>
        <v>1.7261455407503081</v>
      </c>
      <c r="K158" s="18">
        <f t="shared" si="50"/>
        <v>31.54</v>
      </c>
      <c r="L158" s="19">
        <f>K158/D158</f>
        <v>31.54</v>
      </c>
      <c r="M158" s="18">
        <f>ROUND(L158,2)</f>
        <v>31.54</v>
      </c>
      <c r="N158" s="16">
        <f t="shared" si="56"/>
        <v>31.54</v>
      </c>
      <c r="O158" s="25">
        <f>SUM(O146:O146)</f>
        <v>203.16</v>
      </c>
      <c r="P158" s="25">
        <f>SUM(P146:P146)</f>
        <v>210.24</v>
      </c>
      <c r="Q158" s="25">
        <f>SUM(Q146:Q146)</f>
        <v>207.6</v>
      </c>
    </row>
    <row r="159" spans="1:17" ht="42.75" customHeight="1" x14ac:dyDescent="0.2">
      <c r="A159" s="12">
        <v>149</v>
      </c>
      <c r="B159" s="29" t="s">
        <v>124</v>
      </c>
      <c r="C159" s="26" t="s">
        <v>25</v>
      </c>
      <c r="D159" s="7">
        <v>1</v>
      </c>
      <c r="E159" s="15">
        <v>47.82</v>
      </c>
      <c r="F159" s="15">
        <v>49.5</v>
      </c>
      <c r="G159" s="15">
        <v>48.84</v>
      </c>
      <c r="H159" s="16">
        <f>AVERAGE(E159:G159)</f>
        <v>48.72</v>
      </c>
      <c r="I159" s="17">
        <f>SQRT(((SUM((POWER(E159-H159,2)),(POWER(F159-H159,2)),(POWER(G159-H159,2)))/(COLUMNS(E159:G159)-1))))</f>
        <v>0.84640415877995312</v>
      </c>
      <c r="J159" s="17">
        <f>I159/H159*100</f>
        <v>1.7372827561164883</v>
      </c>
      <c r="K159" s="18">
        <f t="shared" si="50"/>
        <v>48.72</v>
      </c>
      <c r="L159" s="19">
        <f>K159/D159</f>
        <v>48.72</v>
      </c>
      <c r="M159" s="18">
        <f>ROUND(L159,2)</f>
        <v>48.72</v>
      </c>
      <c r="N159" s="16">
        <f t="shared" si="56"/>
        <v>48.72</v>
      </c>
      <c r="O159" s="23">
        <f>SUM(O146:O158)</f>
        <v>406.32</v>
      </c>
      <c r="P159" s="23">
        <f>SUM(P146:P158)</f>
        <v>420.48</v>
      </c>
      <c r="Q159" s="23">
        <f>SUM(Q146:Q158)</f>
        <v>415.2</v>
      </c>
    </row>
    <row r="160" spans="1:17" ht="36" customHeight="1" x14ac:dyDescent="0.2">
      <c r="A160" s="12">
        <v>150</v>
      </c>
      <c r="B160" s="29" t="s">
        <v>170</v>
      </c>
      <c r="C160" s="26" t="s">
        <v>25</v>
      </c>
      <c r="D160" s="7">
        <v>1</v>
      </c>
      <c r="E160" s="15">
        <v>49.26</v>
      </c>
      <c r="F160" s="15">
        <v>51</v>
      </c>
      <c r="G160" s="15">
        <v>50.34</v>
      </c>
      <c r="H160" s="16">
        <f>AVERAGE(E160:G160)</f>
        <v>50.199999999999996</v>
      </c>
      <c r="I160" s="17">
        <f>SQRT(((SUM((POWER(E160-H160,2)),(POWER(F160-H160,2)),(POWER(G160-H160,2)))/(COLUMNS(E160:G160)-1))))</f>
        <v>0.8784076502399113</v>
      </c>
      <c r="J160" s="17">
        <f>I160/H160*100</f>
        <v>1.749816036334485</v>
      </c>
      <c r="K160" s="18">
        <f t="shared" si="50"/>
        <v>50.199999999999996</v>
      </c>
      <c r="L160" s="19">
        <f>K160/D160</f>
        <v>50.199999999999996</v>
      </c>
      <c r="M160" s="18">
        <f>ROUND(L160,2)</f>
        <v>50.2</v>
      </c>
      <c r="N160" s="16">
        <f t="shared" si="56"/>
        <v>50.2</v>
      </c>
    </row>
    <row r="161" spans="1:17" s="2" customFormat="1" ht="53.25" customHeight="1" x14ac:dyDescent="0.25">
      <c r="A161" s="12">
        <v>151</v>
      </c>
      <c r="B161" s="29" t="s">
        <v>164</v>
      </c>
      <c r="C161" s="26" t="s">
        <v>25</v>
      </c>
      <c r="D161" s="7">
        <v>1</v>
      </c>
      <c r="E161" s="15">
        <v>150.9</v>
      </c>
      <c r="F161" s="15">
        <v>156.12</v>
      </c>
      <c r="G161" s="15">
        <v>154.13999999999999</v>
      </c>
      <c r="H161" s="16">
        <f>AVERAGE(E161:G161)</f>
        <v>153.72</v>
      </c>
      <c r="I161" s="17">
        <f>SQRT(((SUM((POWER(E161-H161,2)),(POWER(F161-H161,2)),(POWER(G161-H161,2)))/(COLUMNS(E161:G161)-1))))</f>
        <v>2.635222950719728</v>
      </c>
      <c r="J161" s="17">
        <f>I161/H161*100</f>
        <v>1.7143006444963103</v>
      </c>
      <c r="K161" s="18">
        <f t="shared" si="50"/>
        <v>153.71999999999997</v>
      </c>
      <c r="L161" s="19">
        <f>K161/D161</f>
        <v>153.71999999999997</v>
      </c>
      <c r="M161" s="18">
        <f>ROUND(L161,2)</f>
        <v>153.72</v>
      </c>
      <c r="N161" s="16">
        <f t="shared" si="56"/>
        <v>153.72</v>
      </c>
      <c r="O161" s="25">
        <f>E161*D161</f>
        <v>150.9</v>
      </c>
      <c r="P161" s="25">
        <f>F161*D161</f>
        <v>156.12</v>
      </c>
      <c r="Q161" s="25">
        <f>G161*D161</f>
        <v>154.13999999999999</v>
      </c>
    </row>
    <row r="162" spans="1:17" s="2" customFormat="1" ht="55.5" customHeight="1" x14ac:dyDescent="0.25">
      <c r="A162" s="12">
        <v>152</v>
      </c>
      <c r="B162" s="29" t="s">
        <v>165</v>
      </c>
      <c r="C162" s="26" t="s">
        <v>25</v>
      </c>
      <c r="D162" s="7">
        <v>1</v>
      </c>
      <c r="E162" s="15">
        <v>379.5</v>
      </c>
      <c r="F162" s="15">
        <v>392.7</v>
      </c>
      <c r="G162" s="15">
        <v>387.72</v>
      </c>
      <c r="H162" s="16">
        <f t="shared" ref="H162:H172" si="57">AVERAGE(E162:G162)</f>
        <v>386.64000000000004</v>
      </c>
      <c r="I162" s="17">
        <f t="shared" ref="I162:I172" si="58">SQRT(((SUM((POWER(E162-H162,2)),(POWER(F162-H162,2)),(POWER(G162-H162,2)))/(COLUMNS(E162:G162)-1))))</f>
        <v>6.6659432940882386</v>
      </c>
      <c r="J162" s="17">
        <f t="shared" ref="J162:J172" si="59">I162/H162*100</f>
        <v>1.7240697532816671</v>
      </c>
      <c r="K162" s="18">
        <f t="shared" si="50"/>
        <v>386.64</v>
      </c>
      <c r="L162" s="19">
        <f t="shared" ref="L162:L172" si="60">K162/D162</f>
        <v>386.64</v>
      </c>
      <c r="M162" s="18">
        <f t="shared" ref="M162:M172" si="61">ROUND(L162,2)</f>
        <v>386.64</v>
      </c>
      <c r="N162" s="16">
        <f t="shared" si="56"/>
        <v>386.64</v>
      </c>
      <c r="O162" s="25"/>
      <c r="P162" s="25"/>
      <c r="Q162" s="25"/>
    </row>
    <row r="163" spans="1:17" s="2" customFormat="1" ht="50.25" customHeight="1" x14ac:dyDescent="0.25">
      <c r="A163" s="12">
        <v>153</v>
      </c>
      <c r="B163" s="29" t="s">
        <v>166</v>
      </c>
      <c r="C163" s="26" t="s">
        <v>25</v>
      </c>
      <c r="D163" s="7">
        <v>1</v>
      </c>
      <c r="E163" s="15">
        <v>49.26</v>
      </c>
      <c r="F163" s="15">
        <v>51</v>
      </c>
      <c r="G163" s="15">
        <v>50.34</v>
      </c>
      <c r="H163" s="16">
        <f t="shared" si="57"/>
        <v>50.199999999999996</v>
      </c>
      <c r="I163" s="17">
        <f t="shared" si="58"/>
        <v>0.8784076502399113</v>
      </c>
      <c r="J163" s="17">
        <f t="shared" si="59"/>
        <v>1.749816036334485</v>
      </c>
      <c r="K163" s="18">
        <f t="shared" si="50"/>
        <v>50.199999999999996</v>
      </c>
      <c r="L163" s="19">
        <f t="shared" si="60"/>
        <v>50.199999999999996</v>
      </c>
      <c r="M163" s="18">
        <f t="shared" si="61"/>
        <v>50.2</v>
      </c>
      <c r="N163" s="16">
        <f t="shared" si="56"/>
        <v>50.2</v>
      </c>
      <c r="O163" s="25"/>
      <c r="P163" s="25"/>
      <c r="Q163" s="25"/>
    </row>
    <row r="164" spans="1:17" s="2" customFormat="1" ht="51.75" customHeight="1" x14ac:dyDescent="0.25">
      <c r="A164" s="12">
        <v>154</v>
      </c>
      <c r="B164" s="29" t="s">
        <v>167</v>
      </c>
      <c r="C164" s="26" t="s">
        <v>25</v>
      </c>
      <c r="D164" s="7">
        <v>1</v>
      </c>
      <c r="E164" s="15">
        <v>379.5</v>
      </c>
      <c r="F164" s="15">
        <v>392.7</v>
      </c>
      <c r="G164" s="15">
        <v>387.72</v>
      </c>
      <c r="H164" s="16">
        <f t="shared" si="57"/>
        <v>386.64000000000004</v>
      </c>
      <c r="I164" s="17">
        <f t="shared" si="58"/>
        <v>6.6659432940882386</v>
      </c>
      <c r="J164" s="17">
        <f t="shared" si="59"/>
        <v>1.7240697532816671</v>
      </c>
      <c r="K164" s="18">
        <f t="shared" si="50"/>
        <v>386.64</v>
      </c>
      <c r="L164" s="19">
        <f t="shared" si="60"/>
        <v>386.64</v>
      </c>
      <c r="M164" s="18">
        <f t="shared" si="61"/>
        <v>386.64</v>
      </c>
      <c r="N164" s="16">
        <f t="shared" si="56"/>
        <v>386.64</v>
      </c>
      <c r="O164" s="25"/>
      <c r="P164" s="25"/>
      <c r="Q164" s="25"/>
    </row>
    <row r="165" spans="1:17" s="2" customFormat="1" ht="57" customHeight="1" x14ac:dyDescent="0.25">
      <c r="A165" s="12">
        <v>155</v>
      </c>
      <c r="B165" s="29" t="s">
        <v>168</v>
      </c>
      <c r="C165" s="26" t="s">
        <v>25</v>
      </c>
      <c r="D165" s="7">
        <v>1</v>
      </c>
      <c r="E165" s="15">
        <v>111.06</v>
      </c>
      <c r="F165" s="15">
        <v>114.9</v>
      </c>
      <c r="G165" s="15">
        <v>113.46</v>
      </c>
      <c r="H165" s="16">
        <f t="shared" si="57"/>
        <v>113.14</v>
      </c>
      <c r="I165" s="17">
        <f t="shared" si="58"/>
        <v>1.9398969044771432</v>
      </c>
      <c r="J165" s="17">
        <f t="shared" si="59"/>
        <v>1.7145986428116873</v>
      </c>
      <c r="K165" s="18">
        <f t="shared" si="50"/>
        <v>113.14</v>
      </c>
      <c r="L165" s="19">
        <f t="shared" si="60"/>
        <v>113.14</v>
      </c>
      <c r="M165" s="18">
        <f t="shared" si="61"/>
        <v>113.14</v>
      </c>
      <c r="N165" s="16">
        <f t="shared" si="56"/>
        <v>113.14</v>
      </c>
      <c r="O165" s="25"/>
      <c r="P165" s="25"/>
      <c r="Q165" s="25"/>
    </row>
    <row r="166" spans="1:17" s="2" customFormat="1" ht="54" customHeight="1" x14ac:dyDescent="0.25">
      <c r="A166" s="12">
        <v>156</v>
      </c>
      <c r="B166" s="29" t="s">
        <v>169</v>
      </c>
      <c r="C166" s="26" t="s">
        <v>25</v>
      </c>
      <c r="D166" s="7">
        <v>1</v>
      </c>
      <c r="E166" s="15">
        <v>189.36</v>
      </c>
      <c r="F166" s="15">
        <v>195.96</v>
      </c>
      <c r="G166" s="15">
        <v>193.5</v>
      </c>
      <c r="H166" s="16">
        <f t="shared" si="57"/>
        <v>192.94000000000003</v>
      </c>
      <c r="I166" s="17">
        <f t="shared" si="58"/>
        <v>3.3354459971643933</v>
      </c>
      <c r="J166" s="17">
        <f t="shared" si="59"/>
        <v>1.7287477957729829</v>
      </c>
      <c r="K166" s="18">
        <f t="shared" si="50"/>
        <v>192.94</v>
      </c>
      <c r="L166" s="19">
        <f t="shared" si="60"/>
        <v>192.94</v>
      </c>
      <c r="M166" s="18">
        <f t="shared" si="61"/>
        <v>192.94</v>
      </c>
      <c r="N166" s="16">
        <f t="shared" si="56"/>
        <v>192.94</v>
      </c>
      <c r="O166" s="25"/>
      <c r="P166" s="25"/>
      <c r="Q166" s="25"/>
    </row>
    <row r="167" spans="1:17" s="2" customFormat="1" ht="54" customHeight="1" x14ac:dyDescent="0.25">
      <c r="A167" s="12">
        <v>157</v>
      </c>
      <c r="B167" s="29" t="s">
        <v>171</v>
      </c>
      <c r="C167" s="26" t="s">
        <v>25</v>
      </c>
      <c r="D167" s="7">
        <v>1</v>
      </c>
      <c r="E167" s="15">
        <v>163.38</v>
      </c>
      <c r="F167" s="15">
        <v>169.08</v>
      </c>
      <c r="G167" s="15">
        <v>166.92</v>
      </c>
      <c r="H167" s="16">
        <f t="shared" si="57"/>
        <v>166.46</v>
      </c>
      <c r="I167" s="17">
        <f t="shared" si="58"/>
        <v>2.8777074208473734</v>
      </c>
      <c r="J167" s="17">
        <f t="shared" si="59"/>
        <v>1.7287681249834035</v>
      </c>
      <c r="K167" s="18">
        <f t="shared" si="50"/>
        <v>166.45999999999998</v>
      </c>
      <c r="L167" s="19">
        <f t="shared" si="60"/>
        <v>166.45999999999998</v>
      </c>
      <c r="M167" s="18">
        <f t="shared" si="61"/>
        <v>166.46</v>
      </c>
      <c r="N167" s="16">
        <f t="shared" si="56"/>
        <v>166.46</v>
      </c>
      <c r="O167" s="25"/>
      <c r="P167" s="25"/>
      <c r="Q167" s="25"/>
    </row>
    <row r="168" spans="1:17" s="2" customFormat="1" ht="37.5" customHeight="1" x14ac:dyDescent="0.25">
      <c r="A168" s="12">
        <v>158</v>
      </c>
      <c r="B168" s="29" t="s">
        <v>172</v>
      </c>
      <c r="C168" s="26" t="s">
        <v>25</v>
      </c>
      <c r="D168" s="7">
        <v>1</v>
      </c>
      <c r="E168" s="15">
        <v>2651.58</v>
      </c>
      <c r="F168" s="15">
        <v>2743.8</v>
      </c>
      <c r="G168" s="15">
        <v>2709.18</v>
      </c>
      <c r="H168" s="16">
        <f t="shared" si="57"/>
        <v>2701.52</v>
      </c>
      <c r="I168" s="17">
        <f t="shared" si="58"/>
        <v>46.584748577190048</v>
      </c>
      <c r="J168" s="17">
        <f t="shared" si="59"/>
        <v>1.7243902905471751</v>
      </c>
      <c r="K168" s="18">
        <f t="shared" si="50"/>
        <v>2701.5199999999995</v>
      </c>
      <c r="L168" s="19">
        <f t="shared" si="60"/>
        <v>2701.5199999999995</v>
      </c>
      <c r="M168" s="18">
        <f t="shared" si="61"/>
        <v>2701.52</v>
      </c>
      <c r="N168" s="16">
        <f t="shared" si="56"/>
        <v>2701.52</v>
      </c>
      <c r="O168" s="25"/>
      <c r="P168" s="25"/>
      <c r="Q168" s="25"/>
    </row>
    <row r="169" spans="1:17" s="2" customFormat="1" ht="37.5" customHeight="1" x14ac:dyDescent="0.25">
      <c r="A169" s="12">
        <v>159</v>
      </c>
      <c r="B169" s="29" t="s">
        <v>173</v>
      </c>
      <c r="C169" s="26" t="s">
        <v>25</v>
      </c>
      <c r="D169" s="7">
        <v>1</v>
      </c>
      <c r="E169" s="15">
        <v>1298.1600000000001</v>
      </c>
      <c r="F169" s="15">
        <v>1343.28</v>
      </c>
      <c r="G169" s="15">
        <v>1326.36</v>
      </c>
      <c r="H169" s="16">
        <f t="shared" si="57"/>
        <v>1322.6000000000001</v>
      </c>
      <c r="I169" s="17">
        <f t="shared" si="58"/>
        <v>22.793788627606361</v>
      </c>
      <c r="J169" s="17">
        <f t="shared" si="59"/>
        <v>1.7234075780739724</v>
      </c>
      <c r="K169" s="18">
        <f t="shared" si="50"/>
        <v>1322.6</v>
      </c>
      <c r="L169" s="19">
        <f t="shared" si="60"/>
        <v>1322.6</v>
      </c>
      <c r="M169" s="18">
        <f t="shared" si="61"/>
        <v>1322.6</v>
      </c>
      <c r="N169" s="16">
        <f t="shared" si="56"/>
        <v>1322.6</v>
      </c>
      <c r="O169" s="25"/>
      <c r="P169" s="25"/>
      <c r="Q169" s="25"/>
    </row>
    <row r="170" spans="1:17" s="2" customFormat="1" ht="37.5" customHeight="1" x14ac:dyDescent="0.25">
      <c r="A170" s="12">
        <v>160</v>
      </c>
      <c r="B170" s="29" t="s">
        <v>174</v>
      </c>
      <c r="C170" s="26" t="s">
        <v>25</v>
      </c>
      <c r="D170" s="7">
        <v>1</v>
      </c>
      <c r="E170" s="15">
        <v>129</v>
      </c>
      <c r="F170" s="15">
        <v>133.5</v>
      </c>
      <c r="G170" s="15">
        <v>132</v>
      </c>
      <c r="H170" s="16">
        <f t="shared" si="57"/>
        <v>131.5</v>
      </c>
      <c r="I170" s="17">
        <f t="shared" si="58"/>
        <v>2.2912878474779199</v>
      </c>
      <c r="J170" s="17">
        <f t="shared" si="59"/>
        <v>1.7424242186143877</v>
      </c>
      <c r="K170" s="18">
        <f t="shared" si="50"/>
        <v>131.5</v>
      </c>
      <c r="L170" s="19">
        <f t="shared" si="60"/>
        <v>131.5</v>
      </c>
      <c r="M170" s="18">
        <f t="shared" si="61"/>
        <v>131.5</v>
      </c>
      <c r="N170" s="16">
        <f t="shared" si="56"/>
        <v>131.5</v>
      </c>
      <c r="O170" s="25"/>
      <c r="P170" s="25"/>
      <c r="Q170" s="25"/>
    </row>
    <row r="171" spans="1:17" s="2" customFormat="1" ht="55.5" customHeight="1" x14ac:dyDescent="0.25">
      <c r="A171" s="12">
        <v>161</v>
      </c>
      <c r="B171" s="29" t="s">
        <v>175</v>
      </c>
      <c r="C171" s="26" t="s">
        <v>25</v>
      </c>
      <c r="D171" s="7">
        <v>1</v>
      </c>
      <c r="E171" s="15">
        <v>1298.1600000000001</v>
      </c>
      <c r="F171" s="15">
        <v>1343.28</v>
      </c>
      <c r="G171" s="15">
        <v>1326.36</v>
      </c>
      <c r="H171" s="16">
        <f t="shared" si="57"/>
        <v>1322.6000000000001</v>
      </c>
      <c r="I171" s="17">
        <f t="shared" si="58"/>
        <v>22.793788627606361</v>
      </c>
      <c r="J171" s="17">
        <f t="shared" si="59"/>
        <v>1.7234075780739724</v>
      </c>
      <c r="K171" s="18">
        <f t="shared" si="50"/>
        <v>1322.6</v>
      </c>
      <c r="L171" s="19">
        <f t="shared" si="60"/>
        <v>1322.6</v>
      </c>
      <c r="M171" s="18">
        <f t="shared" si="61"/>
        <v>1322.6</v>
      </c>
      <c r="N171" s="16">
        <f t="shared" si="56"/>
        <v>1322.6</v>
      </c>
      <c r="O171" s="25"/>
      <c r="P171" s="25"/>
      <c r="Q171" s="25"/>
    </row>
    <row r="172" spans="1:17" s="2" customFormat="1" ht="37.5" customHeight="1" x14ac:dyDescent="0.25">
      <c r="A172" s="12">
        <v>162</v>
      </c>
      <c r="B172" s="29" t="s">
        <v>176</v>
      </c>
      <c r="C172" s="26" t="s">
        <v>25</v>
      </c>
      <c r="D172" s="7">
        <v>1</v>
      </c>
      <c r="E172" s="15">
        <v>64.2</v>
      </c>
      <c r="F172" s="15">
        <v>66.3</v>
      </c>
      <c r="G172" s="15">
        <v>65.7</v>
      </c>
      <c r="H172" s="16">
        <f t="shared" si="57"/>
        <v>65.399999999999991</v>
      </c>
      <c r="I172" s="17">
        <f t="shared" si="58"/>
        <v>1.0816653826391944</v>
      </c>
      <c r="J172" s="17">
        <f t="shared" si="59"/>
        <v>1.653922603423845</v>
      </c>
      <c r="K172" s="18">
        <f t="shared" si="50"/>
        <v>65.399999999999991</v>
      </c>
      <c r="L172" s="19">
        <f t="shared" si="60"/>
        <v>65.399999999999991</v>
      </c>
      <c r="M172" s="18">
        <f t="shared" si="61"/>
        <v>65.400000000000006</v>
      </c>
      <c r="N172" s="16">
        <f t="shared" si="56"/>
        <v>65.400000000000006</v>
      </c>
      <c r="O172" s="25"/>
      <c r="P172" s="25"/>
      <c r="Q172" s="25"/>
    </row>
    <row r="173" spans="1:17" s="2" customFormat="1" ht="53.25" customHeight="1" x14ac:dyDescent="0.25">
      <c r="A173" s="12">
        <v>163</v>
      </c>
      <c r="B173" s="29" t="s">
        <v>177</v>
      </c>
      <c r="C173" s="26" t="s">
        <v>25</v>
      </c>
      <c r="D173" s="7">
        <v>1</v>
      </c>
      <c r="E173" s="15">
        <v>1404.12</v>
      </c>
      <c r="F173" s="15">
        <v>1452.96</v>
      </c>
      <c r="G173" s="15">
        <v>1434.66</v>
      </c>
      <c r="H173" s="16">
        <f>AVERAGE(E173:G173)</f>
        <v>1430.58</v>
      </c>
      <c r="I173" s="17">
        <f>SQRT(((SUM((POWER(E173-H173,2)),(POWER(F173-H173,2)),(POWER(G173-H173,2)))/(COLUMNS(E173:G173)-1))))</f>
        <v>24.674302421750529</v>
      </c>
      <c r="J173" s="17">
        <f>I173/H173*100</f>
        <v>1.7247761342777426</v>
      </c>
      <c r="K173" s="18">
        <f t="shared" si="50"/>
        <v>1430.58</v>
      </c>
      <c r="L173" s="19">
        <f>K173/D173</f>
        <v>1430.58</v>
      </c>
      <c r="M173" s="18">
        <f>ROUND(L173,2)</f>
        <v>1430.58</v>
      </c>
      <c r="N173" s="16">
        <f t="shared" si="56"/>
        <v>1430.58</v>
      </c>
      <c r="O173" s="25">
        <f>SUM(O161:O161)</f>
        <v>150.9</v>
      </c>
      <c r="P173" s="25">
        <f>SUM(P161:P161)</f>
        <v>156.12</v>
      </c>
      <c r="Q173" s="25">
        <f>SUM(Q161:Q161)</f>
        <v>154.13999999999999</v>
      </c>
    </row>
    <row r="174" spans="1:17" ht="50.25" customHeight="1" x14ac:dyDescent="0.2">
      <c r="A174" s="12">
        <v>164</v>
      </c>
      <c r="B174" s="29" t="s">
        <v>178</v>
      </c>
      <c r="C174" s="26" t="s">
        <v>25</v>
      </c>
      <c r="D174" s="7">
        <v>1</v>
      </c>
      <c r="E174" s="15">
        <v>1223.28</v>
      </c>
      <c r="F174" s="15">
        <v>1265.82</v>
      </c>
      <c r="G174" s="15">
        <v>1249.8599999999999</v>
      </c>
      <c r="H174" s="16">
        <f>AVERAGE(E174:G174)</f>
        <v>1246.32</v>
      </c>
      <c r="I174" s="17">
        <f>SQRT(((SUM((POWER(E174-H174,2)),(POWER(F174-H174,2)),(POWER(G174-H174,2)))/(COLUMNS(E174:G174)-1))))</f>
        <v>21.489802232686998</v>
      </c>
      <c r="J174" s="17">
        <f>I174/H174*100</f>
        <v>1.7242604012361991</v>
      </c>
      <c r="K174" s="18">
        <f t="shared" si="50"/>
        <v>1246.32</v>
      </c>
      <c r="L174" s="19">
        <f>K174/D174</f>
        <v>1246.32</v>
      </c>
      <c r="M174" s="18">
        <f>ROUND(L174,2)</f>
        <v>1246.32</v>
      </c>
      <c r="N174" s="16">
        <f t="shared" si="56"/>
        <v>1246.32</v>
      </c>
      <c r="O174" s="23">
        <f>SUM(O161:O173)</f>
        <v>301.8</v>
      </c>
      <c r="P174" s="23">
        <f>SUM(P161:P173)</f>
        <v>312.24</v>
      </c>
      <c r="Q174" s="23">
        <f>SUM(Q161:Q173)</f>
        <v>308.27999999999997</v>
      </c>
    </row>
    <row r="175" spans="1:17" ht="53.25" customHeight="1" x14ac:dyDescent="0.2">
      <c r="A175" s="12">
        <v>165</v>
      </c>
      <c r="B175" s="29" t="s">
        <v>179</v>
      </c>
      <c r="C175" s="26" t="s">
        <v>25</v>
      </c>
      <c r="D175" s="7">
        <v>1</v>
      </c>
      <c r="E175" s="15">
        <v>1531.38</v>
      </c>
      <c r="F175" s="15">
        <v>1584.66</v>
      </c>
      <c r="G175" s="15">
        <v>1564.68</v>
      </c>
      <c r="H175" s="16">
        <f>AVERAGE(E175:G175)</f>
        <v>1560.24</v>
      </c>
      <c r="I175" s="17">
        <f>SQRT(((SUM((POWER(E175-H175,2)),(POWER(F175-H175,2)),(POWER(G175-H175,2)))/(COLUMNS(E175:G175)-1))))</f>
        <v>26.916069549620339</v>
      </c>
      <c r="J175" s="17">
        <f>I175/H175*100</f>
        <v>1.7251236700520649</v>
      </c>
      <c r="K175" s="18">
        <f t="shared" si="50"/>
        <v>1560.24</v>
      </c>
      <c r="L175" s="19">
        <f>K175/D175</f>
        <v>1560.24</v>
      </c>
      <c r="M175" s="18">
        <f>ROUND(L175,2)</f>
        <v>1560.24</v>
      </c>
      <c r="N175" s="16">
        <f t="shared" si="56"/>
        <v>1560.24</v>
      </c>
    </row>
    <row r="176" spans="1:17" s="2" customFormat="1" ht="37.5" customHeight="1" x14ac:dyDescent="0.25">
      <c r="A176" s="12">
        <v>166</v>
      </c>
      <c r="B176" s="29" t="s">
        <v>180</v>
      </c>
      <c r="C176" s="26" t="s">
        <v>25</v>
      </c>
      <c r="D176" s="7">
        <v>1</v>
      </c>
      <c r="E176" s="15">
        <v>5467.26</v>
      </c>
      <c r="F176" s="15">
        <v>5657.4</v>
      </c>
      <c r="G176" s="15">
        <v>5586.12</v>
      </c>
      <c r="H176" s="16">
        <f>AVERAGE(E176:G176)</f>
        <v>5570.2599999999993</v>
      </c>
      <c r="I176" s="17">
        <f>SQRT(((SUM((POWER(E176-H176,2)),(POWER(F176-H176,2)),(POWER(G176-H176,2)))/(COLUMNS(E176:G176)-1))))</f>
        <v>96.057064289931034</v>
      </c>
      <c r="J176" s="17">
        <f>I176/H176*100</f>
        <v>1.7244628489501577</v>
      </c>
      <c r="K176" s="18">
        <f t="shared" si="50"/>
        <v>5570.2599999999993</v>
      </c>
      <c r="L176" s="19">
        <f>K176/D176</f>
        <v>5570.2599999999993</v>
      </c>
      <c r="M176" s="18">
        <f>ROUND(L176,2)</f>
        <v>5570.26</v>
      </c>
      <c r="N176" s="16">
        <f t="shared" si="56"/>
        <v>5570.26</v>
      </c>
      <c r="O176" s="25">
        <f>E176*D176</f>
        <v>5467.26</v>
      </c>
      <c r="P176" s="25">
        <f>F176*D176</f>
        <v>5657.4</v>
      </c>
      <c r="Q176" s="25">
        <f>G176*D176</f>
        <v>5586.12</v>
      </c>
    </row>
    <row r="177" spans="1:17" s="2" customFormat="1" ht="37.5" customHeight="1" x14ac:dyDescent="0.25">
      <c r="A177" s="12">
        <v>167</v>
      </c>
      <c r="B177" s="29" t="s">
        <v>181</v>
      </c>
      <c r="C177" s="26" t="s">
        <v>25</v>
      </c>
      <c r="D177" s="7">
        <v>1</v>
      </c>
      <c r="E177" s="15">
        <v>2358.42</v>
      </c>
      <c r="F177" s="15">
        <v>2440.44</v>
      </c>
      <c r="G177" s="15">
        <v>2409.66</v>
      </c>
      <c r="H177" s="16">
        <f t="shared" ref="H177:H187" si="62">AVERAGE(E177:G177)</f>
        <v>2402.84</v>
      </c>
      <c r="I177" s="17">
        <f t="shared" ref="I177:I187" si="63">SQRT(((SUM((POWER(E177-H177,2)),(POWER(F177-H177,2)),(POWER(G177-H177,2)))/(COLUMNS(E177:G177)-1))))</f>
        <v>41.433131670198399</v>
      </c>
      <c r="J177" s="17">
        <f t="shared" ref="J177:J187" si="64">I177/H177*100</f>
        <v>1.7243400172378682</v>
      </c>
      <c r="K177" s="18">
        <f t="shared" si="50"/>
        <v>2402.84</v>
      </c>
      <c r="L177" s="19">
        <f t="shared" ref="L177:L187" si="65">K177/D177</f>
        <v>2402.84</v>
      </c>
      <c r="M177" s="18">
        <f t="shared" ref="M177:M187" si="66">ROUND(L177,2)</f>
        <v>2402.84</v>
      </c>
      <c r="N177" s="16">
        <f t="shared" si="56"/>
        <v>2402.84</v>
      </c>
      <c r="O177" s="25"/>
      <c r="P177" s="25"/>
      <c r="Q177" s="25"/>
    </row>
    <row r="178" spans="1:17" s="2" customFormat="1" ht="37.5" customHeight="1" x14ac:dyDescent="0.25">
      <c r="A178" s="12">
        <v>168</v>
      </c>
      <c r="B178" s="29" t="s">
        <v>182</v>
      </c>
      <c r="C178" s="26" t="s">
        <v>25</v>
      </c>
      <c r="D178" s="7">
        <v>1</v>
      </c>
      <c r="E178" s="15">
        <v>25.56</v>
      </c>
      <c r="F178" s="15">
        <v>26.46</v>
      </c>
      <c r="G178" s="15">
        <v>26.1</v>
      </c>
      <c r="H178" s="16">
        <f t="shared" si="62"/>
        <v>26.040000000000003</v>
      </c>
      <c r="I178" s="17">
        <f t="shared" si="63"/>
        <v>0.45299006611624615</v>
      </c>
      <c r="J178" s="17">
        <f t="shared" si="64"/>
        <v>1.7395931878504074</v>
      </c>
      <c r="K178" s="18">
        <f t="shared" si="50"/>
        <v>26.04</v>
      </c>
      <c r="L178" s="19">
        <f t="shared" si="65"/>
        <v>26.04</v>
      </c>
      <c r="M178" s="18">
        <f t="shared" si="66"/>
        <v>26.04</v>
      </c>
      <c r="N178" s="16">
        <f t="shared" si="56"/>
        <v>26.04</v>
      </c>
      <c r="O178" s="25"/>
      <c r="P178" s="25"/>
      <c r="Q178" s="25"/>
    </row>
    <row r="179" spans="1:17" s="2" customFormat="1" ht="37.5" customHeight="1" x14ac:dyDescent="0.25">
      <c r="A179" s="12">
        <v>169</v>
      </c>
      <c r="B179" s="29" t="s">
        <v>183</v>
      </c>
      <c r="C179" s="26" t="s">
        <v>25</v>
      </c>
      <c r="D179" s="7">
        <v>1</v>
      </c>
      <c r="E179" s="15">
        <v>15.3</v>
      </c>
      <c r="F179" s="15">
        <v>15.84</v>
      </c>
      <c r="G179" s="15">
        <v>15.6</v>
      </c>
      <c r="H179" s="16">
        <f t="shared" si="62"/>
        <v>15.58</v>
      </c>
      <c r="I179" s="17">
        <f t="shared" si="63"/>
        <v>0.27055498516937321</v>
      </c>
      <c r="J179" s="17">
        <f t="shared" si="64"/>
        <v>1.736553178237312</v>
      </c>
      <c r="K179" s="18">
        <f t="shared" si="50"/>
        <v>15.58</v>
      </c>
      <c r="L179" s="19">
        <f t="shared" si="65"/>
        <v>15.58</v>
      </c>
      <c r="M179" s="18">
        <f t="shared" si="66"/>
        <v>15.58</v>
      </c>
      <c r="N179" s="16">
        <f t="shared" si="56"/>
        <v>15.58</v>
      </c>
      <c r="O179" s="25"/>
      <c r="P179" s="25"/>
      <c r="Q179" s="25"/>
    </row>
    <row r="180" spans="1:17" s="2" customFormat="1" ht="37.5" customHeight="1" x14ac:dyDescent="0.25">
      <c r="A180" s="12">
        <v>170</v>
      </c>
      <c r="B180" s="29" t="s">
        <v>184</v>
      </c>
      <c r="C180" s="26" t="s">
        <v>25</v>
      </c>
      <c r="D180" s="7">
        <v>1</v>
      </c>
      <c r="E180" s="15">
        <v>21.9</v>
      </c>
      <c r="F180" s="15">
        <v>22.62</v>
      </c>
      <c r="G180" s="15">
        <v>22.38</v>
      </c>
      <c r="H180" s="16">
        <f t="shared" si="62"/>
        <v>22.299999999999997</v>
      </c>
      <c r="I180" s="17">
        <f t="shared" si="63"/>
        <v>0.36660605559646831</v>
      </c>
      <c r="J180" s="17">
        <f t="shared" si="64"/>
        <v>1.643973343481921</v>
      </c>
      <c r="K180" s="18">
        <f t="shared" si="50"/>
        <v>22.299999999999997</v>
      </c>
      <c r="L180" s="19">
        <f t="shared" si="65"/>
        <v>22.299999999999997</v>
      </c>
      <c r="M180" s="18">
        <f t="shared" si="66"/>
        <v>22.3</v>
      </c>
      <c r="N180" s="16">
        <f t="shared" si="56"/>
        <v>22.3</v>
      </c>
      <c r="O180" s="25"/>
      <c r="P180" s="25"/>
      <c r="Q180" s="25"/>
    </row>
    <row r="181" spans="1:17" s="2" customFormat="1" ht="37.5" customHeight="1" x14ac:dyDescent="0.25">
      <c r="A181" s="12">
        <v>171</v>
      </c>
      <c r="B181" s="30" t="s">
        <v>185</v>
      </c>
      <c r="C181" s="26" t="s">
        <v>25</v>
      </c>
      <c r="D181" s="7">
        <v>1</v>
      </c>
      <c r="E181" s="15">
        <v>99.54</v>
      </c>
      <c r="F181" s="15">
        <v>103.02</v>
      </c>
      <c r="G181" s="15">
        <v>101.7</v>
      </c>
      <c r="H181" s="16">
        <f t="shared" si="62"/>
        <v>101.42</v>
      </c>
      <c r="I181" s="17">
        <f t="shared" si="63"/>
        <v>1.756815300479815</v>
      </c>
      <c r="J181" s="17">
        <f t="shared" si="64"/>
        <v>1.7322178076117283</v>
      </c>
      <c r="K181" s="18">
        <f t="shared" si="50"/>
        <v>101.41999999999999</v>
      </c>
      <c r="L181" s="19">
        <f t="shared" si="65"/>
        <v>101.41999999999999</v>
      </c>
      <c r="M181" s="18">
        <f t="shared" si="66"/>
        <v>101.42</v>
      </c>
      <c r="N181" s="16">
        <f t="shared" si="56"/>
        <v>101.42</v>
      </c>
      <c r="O181" s="25"/>
      <c r="P181" s="25"/>
      <c r="Q181" s="25"/>
    </row>
    <row r="182" spans="1:17" s="2" customFormat="1" ht="37.5" customHeight="1" x14ac:dyDescent="0.25">
      <c r="A182" s="12">
        <v>172</v>
      </c>
      <c r="B182" s="29" t="s">
        <v>186</v>
      </c>
      <c r="C182" s="26" t="s">
        <v>25</v>
      </c>
      <c r="D182" s="7">
        <v>1</v>
      </c>
      <c r="E182" s="15">
        <v>1009.38</v>
      </c>
      <c r="F182" s="15">
        <v>1044.48</v>
      </c>
      <c r="G182" s="15">
        <v>1031.28</v>
      </c>
      <c r="H182" s="16">
        <f t="shared" si="62"/>
        <v>1028.3800000000001</v>
      </c>
      <c r="I182" s="17">
        <f t="shared" si="63"/>
        <v>17.728790144846329</v>
      </c>
      <c r="J182" s="17">
        <f t="shared" si="64"/>
        <v>1.7239532220430509</v>
      </c>
      <c r="K182" s="18">
        <f t="shared" si="50"/>
        <v>1028.3800000000001</v>
      </c>
      <c r="L182" s="19">
        <f t="shared" si="65"/>
        <v>1028.3800000000001</v>
      </c>
      <c r="M182" s="18">
        <f t="shared" si="66"/>
        <v>1028.3800000000001</v>
      </c>
      <c r="N182" s="16">
        <f t="shared" si="56"/>
        <v>1028.3800000000001</v>
      </c>
      <c r="O182" s="25"/>
      <c r="P182" s="25"/>
      <c r="Q182" s="25"/>
    </row>
    <row r="183" spans="1:17" s="2" customFormat="1" ht="37.5" customHeight="1" x14ac:dyDescent="0.25">
      <c r="A183" s="12">
        <v>173</v>
      </c>
      <c r="B183" s="29" t="s">
        <v>187</v>
      </c>
      <c r="C183" s="26" t="s">
        <v>25</v>
      </c>
      <c r="D183" s="7">
        <v>1</v>
      </c>
      <c r="E183" s="15">
        <v>288.12</v>
      </c>
      <c r="F183" s="15">
        <v>298.14</v>
      </c>
      <c r="G183" s="15">
        <v>294.36</v>
      </c>
      <c r="H183" s="16">
        <f t="shared" si="62"/>
        <v>293.54000000000002</v>
      </c>
      <c r="I183" s="17">
        <f t="shared" si="63"/>
        <v>5.060079050765899</v>
      </c>
      <c r="J183" s="17">
        <f t="shared" si="64"/>
        <v>1.7238124449021934</v>
      </c>
      <c r="K183" s="18">
        <f t="shared" si="50"/>
        <v>293.53999999999996</v>
      </c>
      <c r="L183" s="19">
        <f t="shared" si="65"/>
        <v>293.53999999999996</v>
      </c>
      <c r="M183" s="18">
        <f t="shared" si="66"/>
        <v>293.54000000000002</v>
      </c>
      <c r="N183" s="16">
        <f t="shared" si="56"/>
        <v>293.54000000000002</v>
      </c>
      <c r="O183" s="25"/>
      <c r="P183" s="25"/>
      <c r="Q183" s="25"/>
    </row>
    <row r="184" spans="1:17" s="2" customFormat="1" ht="54" customHeight="1" x14ac:dyDescent="0.25">
      <c r="A184" s="12">
        <v>174</v>
      </c>
      <c r="B184" s="29" t="s">
        <v>188</v>
      </c>
      <c r="C184" s="26" t="s">
        <v>25</v>
      </c>
      <c r="D184" s="7">
        <v>1</v>
      </c>
      <c r="E184" s="15">
        <v>1148.0999999999999</v>
      </c>
      <c r="F184" s="15">
        <v>1188.06</v>
      </c>
      <c r="G184" s="15">
        <v>1173.06</v>
      </c>
      <c r="H184" s="16">
        <f t="shared" si="62"/>
        <v>1169.74</v>
      </c>
      <c r="I184" s="17">
        <f t="shared" si="63"/>
        <v>20.185816802894074</v>
      </c>
      <c r="J184" s="17">
        <f t="shared" si="64"/>
        <v>1.7256669689755051</v>
      </c>
      <c r="K184" s="18">
        <f t="shared" si="50"/>
        <v>1169.7399999999998</v>
      </c>
      <c r="L184" s="19">
        <f t="shared" si="65"/>
        <v>1169.7399999999998</v>
      </c>
      <c r="M184" s="18">
        <f t="shared" si="66"/>
        <v>1169.74</v>
      </c>
      <c r="N184" s="16">
        <f t="shared" si="56"/>
        <v>1169.74</v>
      </c>
      <c r="O184" s="25"/>
      <c r="P184" s="25"/>
      <c r="Q184" s="25"/>
    </row>
    <row r="185" spans="1:17" s="2" customFormat="1" ht="51.75" customHeight="1" x14ac:dyDescent="0.25">
      <c r="A185" s="12">
        <v>175</v>
      </c>
      <c r="B185" s="29" t="s">
        <v>189</v>
      </c>
      <c r="C185" s="26" t="s">
        <v>25</v>
      </c>
      <c r="D185" s="7">
        <v>1</v>
      </c>
      <c r="E185" s="15">
        <v>1097.0999999999999</v>
      </c>
      <c r="F185" s="15">
        <v>1135.26</v>
      </c>
      <c r="G185" s="15">
        <v>1120.92</v>
      </c>
      <c r="H185" s="16">
        <f t="shared" si="62"/>
        <v>1117.76</v>
      </c>
      <c r="I185" s="17">
        <f t="shared" si="63"/>
        <v>19.275258753127076</v>
      </c>
      <c r="J185" s="17">
        <f t="shared" si="64"/>
        <v>1.7244541541231637</v>
      </c>
      <c r="K185" s="18">
        <f t="shared" si="50"/>
        <v>1117.7599999999998</v>
      </c>
      <c r="L185" s="19">
        <f t="shared" si="65"/>
        <v>1117.7599999999998</v>
      </c>
      <c r="M185" s="18">
        <f t="shared" si="66"/>
        <v>1117.76</v>
      </c>
      <c r="N185" s="16">
        <f t="shared" si="56"/>
        <v>1117.76</v>
      </c>
      <c r="O185" s="25"/>
      <c r="P185" s="25"/>
      <c r="Q185" s="25"/>
    </row>
    <row r="186" spans="1:17" s="2" customFormat="1" ht="37.5" customHeight="1" x14ac:dyDescent="0.25">
      <c r="A186" s="12">
        <v>176</v>
      </c>
      <c r="B186" s="29" t="s">
        <v>190</v>
      </c>
      <c r="C186" s="26" t="s">
        <v>25</v>
      </c>
      <c r="D186" s="7">
        <v>1</v>
      </c>
      <c r="E186" s="15">
        <v>4747.38</v>
      </c>
      <c r="F186" s="15">
        <v>4912.5</v>
      </c>
      <c r="G186" s="15">
        <v>4850.58</v>
      </c>
      <c r="H186" s="16">
        <f t="shared" si="62"/>
        <v>4836.8200000000006</v>
      </c>
      <c r="I186" s="17">
        <f t="shared" si="63"/>
        <v>83.415566892517063</v>
      </c>
      <c r="J186" s="17">
        <f t="shared" si="64"/>
        <v>1.724595227701611</v>
      </c>
      <c r="K186" s="18">
        <f t="shared" si="50"/>
        <v>4836.82</v>
      </c>
      <c r="L186" s="19">
        <f t="shared" si="65"/>
        <v>4836.82</v>
      </c>
      <c r="M186" s="18">
        <f t="shared" si="66"/>
        <v>4836.82</v>
      </c>
      <c r="N186" s="16">
        <f t="shared" si="56"/>
        <v>4836.82</v>
      </c>
      <c r="O186" s="25"/>
      <c r="P186" s="25"/>
      <c r="Q186" s="25"/>
    </row>
    <row r="187" spans="1:17" s="2" customFormat="1" ht="37.5" customHeight="1" x14ac:dyDescent="0.25">
      <c r="A187" s="12">
        <v>177</v>
      </c>
      <c r="B187" s="29" t="s">
        <v>191</v>
      </c>
      <c r="C187" s="26" t="s">
        <v>25</v>
      </c>
      <c r="D187" s="7">
        <v>1</v>
      </c>
      <c r="E187" s="15">
        <v>7817.7</v>
      </c>
      <c r="F187" s="15">
        <v>8089.62</v>
      </c>
      <c r="G187" s="15">
        <v>7987.62</v>
      </c>
      <c r="H187" s="16">
        <f t="shared" si="62"/>
        <v>7964.98</v>
      </c>
      <c r="I187" s="17">
        <f t="shared" si="63"/>
        <v>137.36647625967558</v>
      </c>
      <c r="J187" s="17">
        <f t="shared" si="64"/>
        <v>1.7246305233619617</v>
      </c>
      <c r="K187" s="18">
        <f t="shared" si="50"/>
        <v>7964.98</v>
      </c>
      <c r="L187" s="19">
        <f t="shared" si="65"/>
        <v>7964.98</v>
      </c>
      <c r="M187" s="18">
        <f t="shared" si="66"/>
        <v>7964.98</v>
      </c>
      <c r="N187" s="16">
        <f t="shared" si="56"/>
        <v>7964.98</v>
      </c>
      <c r="O187" s="25"/>
      <c r="P187" s="25"/>
      <c r="Q187" s="25"/>
    </row>
    <row r="188" spans="1:17" s="2" customFormat="1" ht="37.5" customHeight="1" x14ac:dyDescent="0.25">
      <c r="A188" s="12">
        <v>178</v>
      </c>
      <c r="B188" s="29" t="s">
        <v>192</v>
      </c>
      <c r="C188" s="26" t="s">
        <v>25</v>
      </c>
      <c r="D188" s="7">
        <v>1</v>
      </c>
      <c r="E188" s="15">
        <v>4944.3599999999997</v>
      </c>
      <c r="F188" s="15">
        <v>5116.32</v>
      </c>
      <c r="G188" s="15">
        <v>5051.82</v>
      </c>
      <c r="H188" s="16">
        <f>AVERAGE(E188:G188)</f>
        <v>5037.5</v>
      </c>
      <c r="I188" s="17">
        <f>SQRT(((SUM((POWER(E188-H188,2)),(POWER(F188-H188,2)),(POWER(G188-H188,2)))/(COLUMNS(E188:G188)-1))))</f>
        <v>86.869771497339642</v>
      </c>
      <c r="J188" s="17">
        <f>I188/H188*100</f>
        <v>1.7244619652077349</v>
      </c>
      <c r="K188" s="18">
        <f t="shared" si="50"/>
        <v>5037.5</v>
      </c>
      <c r="L188" s="19">
        <f>K188/D188</f>
        <v>5037.5</v>
      </c>
      <c r="M188" s="18">
        <f>ROUND(L188,2)</f>
        <v>5037.5</v>
      </c>
      <c r="N188" s="16">
        <f t="shared" si="56"/>
        <v>5037.5</v>
      </c>
      <c r="O188" s="25">
        <f>SUM(O176:O176)</f>
        <v>5467.26</v>
      </c>
      <c r="P188" s="25">
        <f>SUM(P176:P176)</f>
        <v>5657.4</v>
      </c>
      <c r="Q188" s="25">
        <f>SUM(Q176:Q176)</f>
        <v>5586.12</v>
      </c>
    </row>
    <row r="189" spans="1:17" ht="42.75" customHeight="1" x14ac:dyDescent="0.2">
      <c r="A189" s="12">
        <v>179</v>
      </c>
      <c r="B189" s="29" t="s">
        <v>193</v>
      </c>
      <c r="C189" s="26" t="s">
        <v>25</v>
      </c>
      <c r="D189" s="7">
        <v>1</v>
      </c>
      <c r="E189" s="15">
        <v>343.5</v>
      </c>
      <c r="F189" s="15">
        <v>355.44</v>
      </c>
      <c r="G189" s="15">
        <v>351</v>
      </c>
      <c r="H189" s="16">
        <f>AVERAGE(E189:G189)</f>
        <v>349.98</v>
      </c>
      <c r="I189" s="17">
        <f>SQRT(((SUM((POWER(E189-H189,2)),(POWER(F189-H189,2)),(POWER(G189-H189,2)))/(COLUMNS(E189:G189)-1))))</f>
        <v>6.0349979287486084</v>
      </c>
      <c r="J189" s="17">
        <f>I189/H189*100</f>
        <v>1.7243836587086714</v>
      </c>
      <c r="K189" s="18">
        <f t="shared" si="50"/>
        <v>349.98</v>
      </c>
      <c r="L189" s="19">
        <f>K189/D189</f>
        <v>349.98</v>
      </c>
      <c r="M189" s="18">
        <f>ROUND(L189,2)</f>
        <v>349.98</v>
      </c>
      <c r="N189" s="16">
        <f t="shared" si="56"/>
        <v>349.98</v>
      </c>
      <c r="O189" s="23">
        <f>SUM(O176:O188)</f>
        <v>10934.52</v>
      </c>
      <c r="P189" s="23">
        <f>SUM(P176:P188)</f>
        <v>11314.8</v>
      </c>
      <c r="Q189" s="23">
        <f>SUM(Q176:Q188)</f>
        <v>11172.24</v>
      </c>
    </row>
    <row r="190" spans="1:17" ht="36" customHeight="1" x14ac:dyDescent="0.2">
      <c r="A190" s="12">
        <v>180</v>
      </c>
      <c r="B190" s="29" t="s">
        <v>194</v>
      </c>
      <c r="C190" s="26" t="s">
        <v>25</v>
      </c>
      <c r="D190" s="7">
        <v>1</v>
      </c>
      <c r="E190" s="15">
        <v>695.34</v>
      </c>
      <c r="F190" s="15">
        <v>719.52</v>
      </c>
      <c r="G190" s="15">
        <v>710.46</v>
      </c>
      <c r="H190" s="16">
        <f>AVERAGE(E190:G190)</f>
        <v>708.44</v>
      </c>
      <c r="I190" s="17">
        <f>SQRT(((SUM((POWER(E190-H190,2)),(POWER(F190-H190,2)),(POWER(G190-H190,2)))/(COLUMNS(E190:G190)-1))))</f>
        <v>12.215907661733509</v>
      </c>
      <c r="J190" s="17">
        <f>I190/H190*100</f>
        <v>1.7243390635386917</v>
      </c>
      <c r="K190" s="18">
        <f t="shared" si="50"/>
        <v>708.44</v>
      </c>
      <c r="L190" s="19">
        <f>K190/D190</f>
        <v>708.44</v>
      </c>
      <c r="M190" s="18">
        <f>ROUND(L190,2)</f>
        <v>708.44</v>
      </c>
      <c r="N190" s="16">
        <f t="shared" si="56"/>
        <v>708.44</v>
      </c>
    </row>
    <row r="191" spans="1:17" s="2" customFormat="1" ht="37.5" customHeight="1" x14ac:dyDescent="0.25">
      <c r="A191" s="12">
        <v>181</v>
      </c>
      <c r="B191" s="29" t="s">
        <v>195</v>
      </c>
      <c r="C191" s="26" t="s">
        <v>25</v>
      </c>
      <c r="D191" s="7">
        <v>1</v>
      </c>
      <c r="E191" s="15">
        <v>1996.74</v>
      </c>
      <c r="F191" s="15">
        <v>2066.2199999999998</v>
      </c>
      <c r="G191" s="15">
        <v>2040.18</v>
      </c>
      <c r="H191" s="16">
        <f t="shared" ref="H191:H228" si="67">AVERAGE(E191:G191)</f>
        <v>2034.38</v>
      </c>
      <c r="I191" s="17">
        <f t="shared" ref="I191:I228" si="68">SQRT(((SUM((POWER(E191-H191,2)),(POWER(F191-H191,2)),(POWER(G191-H191,2)))/(COLUMNS(E191:G191)-1))))</f>
        <v>35.101247841066758</v>
      </c>
      <c r="J191" s="17">
        <f t="shared" ref="J191:J228" si="69">I191/H191*100</f>
        <v>1.7254027193084258</v>
      </c>
      <c r="K191" s="18">
        <f t="shared" si="50"/>
        <v>2034.38</v>
      </c>
      <c r="L191" s="19">
        <f>K191/D191</f>
        <v>2034.38</v>
      </c>
      <c r="M191" s="18">
        <f>ROUND(L191,2)</f>
        <v>2034.38</v>
      </c>
      <c r="N191" s="16">
        <f t="shared" si="56"/>
        <v>2034.38</v>
      </c>
      <c r="O191" s="25">
        <f>E191*D191</f>
        <v>1996.74</v>
      </c>
      <c r="P191" s="25">
        <f>F191*D191</f>
        <v>2066.2199999999998</v>
      </c>
      <c r="Q191" s="25">
        <f>G191*D191</f>
        <v>2040.18</v>
      </c>
    </row>
    <row r="192" spans="1:17" s="2" customFormat="1" ht="37.5" customHeight="1" x14ac:dyDescent="0.25">
      <c r="A192" s="12">
        <v>182</v>
      </c>
      <c r="B192" s="29" t="s">
        <v>196</v>
      </c>
      <c r="C192" s="26" t="s">
        <v>25</v>
      </c>
      <c r="D192" s="7">
        <v>1</v>
      </c>
      <c r="E192" s="15">
        <v>9017.4599999999991</v>
      </c>
      <c r="F192" s="15">
        <v>9331.08</v>
      </c>
      <c r="G192" s="15">
        <v>9213.48</v>
      </c>
      <c r="H192" s="16">
        <f t="shared" si="67"/>
        <v>9187.34</v>
      </c>
      <c r="I192" s="17">
        <f t="shared" si="68"/>
        <v>158.43563614288334</v>
      </c>
      <c r="J192" s="17">
        <f t="shared" si="69"/>
        <v>1.7244995411390387</v>
      </c>
      <c r="K192" s="18">
        <f t="shared" si="50"/>
        <v>9187.34</v>
      </c>
      <c r="L192" s="19">
        <f t="shared" ref="L192:L202" si="70">K192/D192</f>
        <v>9187.34</v>
      </c>
      <c r="M192" s="18">
        <f t="shared" ref="M192:M202" si="71">ROUND(L192,2)</f>
        <v>9187.34</v>
      </c>
      <c r="N192" s="16">
        <f t="shared" si="56"/>
        <v>9187.34</v>
      </c>
      <c r="O192" s="25"/>
      <c r="P192" s="25"/>
      <c r="Q192" s="25"/>
    </row>
    <row r="193" spans="1:17" s="2" customFormat="1" ht="37.5" customHeight="1" x14ac:dyDescent="0.25">
      <c r="A193" s="12">
        <v>183</v>
      </c>
      <c r="B193" s="29" t="s">
        <v>197</v>
      </c>
      <c r="C193" s="26" t="s">
        <v>25</v>
      </c>
      <c r="D193" s="7">
        <v>1</v>
      </c>
      <c r="E193" s="15">
        <v>548.46</v>
      </c>
      <c r="F193" s="15">
        <v>567.48</v>
      </c>
      <c r="G193" s="15">
        <v>560.34</v>
      </c>
      <c r="H193" s="16">
        <f t="shared" si="67"/>
        <v>558.7600000000001</v>
      </c>
      <c r="I193" s="17">
        <f t="shared" si="68"/>
        <v>9.6079342212569205</v>
      </c>
      <c r="J193" s="17">
        <f t="shared" si="69"/>
        <v>1.7195100259962985</v>
      </c>
      <c r="K193" s="18">
        <f t="shared" si="50"/>
        <v>558.76</v>
      </c>
      <c r="L193" s="19">
        <f t="shared" si="70"/>
        <v>558.76</v>
      </c>
      <c r="M193" s="18">
        <f t="shared" si="71"/>
        <v>558.76</v>
      </c>
      <c r="N193" s="16">
        <f t="shared" si="56"/>
        <v>558.76</v>
      </c>
      <c r="O193" s="25"/>
      <c r="P193" s="25"/>
      <c r="Q193" s="25"/>
    </row>
    <row r="194" spans="1:17" s="2" customFormat="1" ht="37.5" customHeight="1" x14ac:dyDescent="0.25">
      <c r="A194" s="12">
        <v>184</v>
      </c>
      <c r="B194" s="29" t="s">
        <v>198</v>
      </c>
      <c r="C194" s="26" t="s">
        <v>25</v>
      </c>
      <c r="D194" s="7">
        <v>1</v>
      </c>
      <c r="E194" s="15">
        <v>39.479999999999997</v>
      </c>
      <c r="F194" s="15">
        <v>40.86</v>
      </c>
      <c r="G194" s="15">
        <v>40.380000000000003</v>
      </c>
      <c r="H194" s="16">
        <f t="shared" si="67"/>
        <v>40.24</v>
      </c>
      <c r="I194" s="17">
        <f t="shared" si="68"/>
        <v>0.70057119552548153</v>
      </c>
      <c r="J194" s="17">
        <f t="shared" si="69"/>
        <v>1.7409820962362859</v>
      </c>
      <c r="K194" s="18">
        <f t="shared" si="50"/>
        <v>40.239999999999995</v>
      </c>
      <c r="L194" s="19">
        <f t="shared" si="70"/>
        <v>40.239999999999995</v>
      </c>
      <c r="M194" s="18">
        <f t="shared" si="71"/>
        <v>40.24</v>
      </c>
      <c r="N194" s="16">
        <f t="shared" si="56"/>
        <v>40.24</v>
      </c>
      <c r="O194" s="25"/>
      <c r="P194" s="25"/>
      <c r="Q194" s="25"/>
    </row>
    <row r="195" spans="1:17" s="2" customFormat="1" ht="37.5" customHeight="1" x14ac:dyDescent="0.25">
      <c r="A195" s="12">
        <v>185</v>
      </c>
      <c r="B195" s="29" t="s">
        <v>199</v>
      </c>
      <c r="C195" s="26" t="s">
        <v>25</v>
      </c>
      <c r="D195" s="7">
        <v>1</v>
      </c>
      <c r="E195" s="15">
        <v>60.12</v>
      </c>
      <c r="F195" s="15">
        <v>62.22</v>
      </c>
      <c r="G195" s="15">
        <v>61.44</v>
      </c>
      <c r="H195" s="16">
        <f t="shared" si="67"/>
        <v>61.26</v>
      </c>
      <c r="I195" s="17">
        <f t="shared" si="68"/>
        <v>1.0615083607772486</v>
      </c>
      <c r="J195" s="17">
        <f t="shared" si="69"/>
        <v>1.7327919699269487</v>
      </c>
      <c r="K195" s="18">
        <f t="shared" si="50"/>
        <v>61.26</v>
      </c>
      <c r="L195" s="19">
        <f t="shared" si="70"/>
        <v>61.26</v>
      </c>
      <c r="M195" s="18">
        <f t="shared" si="71"/>
        <v>61.26</v>
      </c>
      <c r="N195" s="16">
        <f t="shared" si="56"/>
        <v>61.26</v>
      </c>
      <c r="O195" s="25"/>
      <c r="P195" s="25"/>
      <c r="Q195" s="25"/>
    </row>
    <row r="196" spans="1:17" s="2" customFormat="1" ht="37.5" customHeight="1" x14ac:dyDescent="0.25">
      <c r="A196" s="12">
        <v>186</v>
      </c>
      <c r="B196" s="29" t="s">
        <v>200</v>
      </c>
      <c r="C196" s="26" t="s">
        <v>25</v>
      </c>
      <c r="D196" s="7">
        <v>1</v>
      </c>
      <c r="E196" s="15">
        <v>88.74</v>
      </c>
      <c r="F196" s="15">
        <v>91.86</v>
      </c>
      <c r="G196" s="15">
        <v>90.66</v>
      </c>
      <c r="H196" s="16">
        <f t="shared" si="67"/>
        <v>90.42</v>
      </c>
      <c r="I196" s="17">
        <f t="shared" si="68"/>
        <v>1.5737852458324824</v>
      </c>
      <c r="J196" s="17">
        <f t="shared" si="69"/>
        <v>1.740527810033712</v>
      </c>
      <c r="K196" s="18">
        <f t="shared" si="50"/>
        <v>90.419999999999987</v>
      </c>
      <c r="L196" s="19">
        <f t="shared" si="70"/>
        <v>90.419999999999987</v>
      </c>
      <c r="M196" s="18">
        <f t="shared" si="71"/>
        <v>90.42</v>
      </c>
      <c r="N196" s="16">
        <f t="shared" si="56"/>
        <v>90.42</v>
      </c>
      <c r="O196" s="25"/>
      <c r="P196" s="25"/>
      <c r="Q196" s="25"/>
    </row>
    <row r="197" spans="1:17" s="2" customFormat="1" ht="37.5" customHeight="1" x14ac:dyDescent="0.25">
      <c r="A197" s="12">
        <v>187</v>
      </c>
      <c r="B197" s="29" t="s">
        <v>201</v>
      </c>
      <c r="C197" s="26" t="s">
        <v>25</v>
      </c>
      <c r="D197" s="7">
        <v>1</v>
      </c>
      <c r="E197" s="15">
        <v>76.319999999999993</v>
      </c>
      <c r="F197" s="15">
        <v>78.959999999999994</v>
      </c>
      <c r="G197" s="15">
        <v>77.94</v>
      </c>
      <c r="H197" s="16">
        <f t="shared" si="67"/>
        <v>77.739999999999995</v>
      </c>
      <c r="I197" s="17">
        <f t="shared" si="68"/>
        <v>1.3313151392514102</v>
      </c>
      <c r="J197" s="17">
        <f t="shared" si="69"/>
        <v>1.7125226900584132</v>
      </c>
      <c r="K197" s="18">
        <f t="shared" si="50"/>
        <v>77.739999999999981</v>
      </c>
      <c r="L197" s="19">
        <f t="shared" si="70"/>
        <v>77.739999999999981</v>
      </c>
      <c r="M197" s="18">
        <f t="shared" si="71"/>
        <v>77.739999999999995</v>
      </c>
      <c r="N197" s="16">
        <f t="shared" si="56"/>
        <v>77.739999999999995</v>
      </c>
      <c r="O197" s="25"/>
      <c r="P197" s="25"/>
      <c r="Q197" s="25"/>
    </row>
    <row r="198" spans="1:17" s="2" customFormat="1" ht="37.5" customHeight="1" x14ac:dyDescent="0.25">
      <c r="A198" s="12">
        <v>188</v>
      </c>
      <c r="B198" s="29" t="s">
        <v>202</v>
      </c>
      <c r="C198" s="26" t="s">
        <v>25</v>
      </c>
      <c r="D198" s="7">
        <v>1</v>
      </c>
      <c r="E198" s="15">
        <v>83.16</v>
      </c>
      <c r="F198" s="15">
        <v>86.04</v>
      </c>
      <c r="G198" s="15">
        <v>84.96</v>
      </c>
      <c r="H198" s="16">
        <f t="shared" si="67"/>
        <v>84.719999999999985</v>
      </c>
      <c r="I198" s="17">
        <f t="shared" si="68"/>
        <v>1.454922678357861</v>
      </c>
      <c r="J198" s="17">
        <f t="shared" si="69"/>
        <v>1.717330829034303</v>
      </c>
      <c r="K198" s="18">
        <f t="shared" si="50"/>
        <v>84.719999999999985</v>
      </c>
      <c r="L198" s="19">
        <f t="shared" si="70"/>
        <v>84.719999999999985</v>
      </c>
      <c r="M198" s="18">
        <f t="shared" si="71"/>
        <v>84.72</v>
      </c>
      <c r="N198" s="16">
        <f t="shared" si="56"/>
        <v>84.72</v>
      </c>
      <c r="O198" s="25"/>
      <c r="P198" s="25"/>
      <c r="Q198" s="25"/>
    </row>
    <row r="199" spans="1:17" s="2" customFormat="1" ht="37.5" customHeight="1" x14ac:dyDescent="0.25">
      <c r="A199" s="12">
        <v>189</v>
      </c>
      <c r="B199" s="29" t="s">
        <v>203</v>
      </c>
      <c r="C199" s="26" t="s">
        <v>25</v>
      </c>
      <c r="D199" s="7">
        <v>1</v>
      </c>
      <c r="E199" s="15">
        <v>155.58000000000001</v>
      </c>
      <c r="F199" s="15">
        <v>160.97999999999999</v>
      </c>
      <c r="G199" s="15">
        <v>158.94</v>
      </c>
      <c r="H199" s="16">
        <f t="shared" si="67"/>
        <v>158.5</v>
      </c>
      <c r="I199" s="17">
        <f t="shared" si="68"/>
        <v>2.7267563147446707</v>
      </c>
      <c r="J199" s="17">
        <f t="shared" si="69"/>
        <v>1.7203509872206126</v>
      </c>
      <c r="K199" s="18">
        <f t="shared" si="50"/>
        <v>158.5</v>
      </c>
      <c r="L199" s="19">
        <f t="shared" si="70"/>
        <v>158.5</v>
      </c>
      <c r="M199" s="18">
        <f t="shared" si="71"/>
        <v>158.5</v>
      </c>
      <c r="N199" s="16">
        <f t="shared" si="56"/>
        <v>158.5</v>
      </c>
      <c r="O199" s="25"/>
      <c r="P199" s="25"/>
      <c r="Q199" s="25"/>
    </row>
    <row r="200" spans="1:17" s="2" customFormat="1" ht="37.5" customHeight="1" x14ac:dyDescent="0.25">
      <c r="A200" s="12">
        <v>190</v>
      </c>
      <c r="B200" s="29" t="s">
        <v>204</v>
      </c>
      <c r="C200" s="26" t="s">
        <v>25</v>
      </c>
      <c r="D200" s="7">
        <v>1</v>
      </c>
      <c r="E200" s="15">
        <v>102.12</v>
      </c>
      <c r="F200" s="15">
        <v>105.66</v>
      </c>
      <c r="G200" s="15">
        <v>104.34</v>
      </c>
      <c r="H200" s="16">
        <f t="shared" si="67"/>
        <v>104.04</v>
      </c>
      <c r="I200" s="17">
        <f t="shared" si="68"/>
        <v>1.7889661819050653</v>
      </c>
      <c r="J200" s="17">
        <f t="shared" si="69"/>
        <v>1.7194984447376636</v>
      </c>
      <c r="K200" s="18">
        <f t="shared" si="50"/>
        <v>104.03999999999999</v>
      </c>
      <c r="L200" s="19">
        <f t="shared" si="70"/>
        <v>104.03999999999999</v>
      </c>
      <c r="M200" s="18">
        <f t="shared" si="71"/>
        <v>104.04</v>
      </c>
      <c r="N200" s="16">
        <f t="shared" si="56"/>
        <v>104.04</v>
      </c>
      <c r="O200" s="25"/>
      <c r="P200" s="25"/>
      <c r="Q200" s="25"/>
    </row>
    <row r="201" spans="1:17" s="2" customFormat="1" ht="37.5" customHeight="1" x14ac:dyDescent="0.25">
      <c r="A201" s="12">
        <v>191</v>
      </c>
      <c r="B201" s="29" t="s">
        <v>205</v>
      </c>
      <c r="C201" s="26" t="s">
        <v>25</v>
      </c>
      <c r="D201" s="7">
        <v>1</v>
      </c>
      <c r="E201" s="15">
        <v>21.48</v>
      </c>
      <c r="F201" s="15">
        <v>22.2</v>
      </c>
      <c r="G201" s="15">
        <v>21.9</v>
      </c>
      <c r="H201" s="16">
        <f t="shared" si="67"/>
        <v>21.86</v>
      </c>
      <c r="I201" s="17">
        <f t="shared" si="68"/>
        <v>0.36166282640050185</v>
      </c>
      <c r="J201" s="17">
        <f t="shared" si="69"/>
        <v>1.6544502580077853</v>
      </c>
      <c r="K201" s="18">
        <f t="shared" si="50"/>
        <v>21.86</v>
      </c>
      <c r="L201" s="19">
        <f t="shared" si="70"/>
        <v>21.86</v>
      </c>
      <c r="M201" s="18">
        <f t="shared" si="71"/>
        <v>21.86</v>
      </c>
      <c r="N201" s="16">
        <f t="shared" si="56"/>
        <v>21.86</v>
      </c>
      <c r="O201" s="25"/>
      <c r="P201" s="25"/>
      <c r="Q201" s="25"/>
    </row>
    <row r="202" spans="1:17" s="2" customFormat="1" ht="37.5" customHeight="1" x14ac:dyDescent="0.25">
      <c r="A202" s="12">
        <v>192</v>
      </c>
      <c r="B202" s="29" t="s">
        <v>206</v>
      </c>
      <c r="C202" s="26" t="s">
        <v>25</v>
      </c>
      <c r="D202" s="7">
        <v>1</v>
      </c>
      <c r="E202" s="15">
        <v>28.8</v>
      </c>
      <c r="F202" s="15">
        <v>29.82</v>
      </c>
      <c r="G202" s="15">
        <v>29.4</v>
      </c>
      <c r="H202" s="16">
        <f t="shared" si="67"/>
        <v>29.340000000000003</v>
      </c>
      <c r="I202" s="17">
        <f t="shared" si="68"/>
        <v>0.51264022471905157</v>
      </c>
      <c r="J202" s="17">
        <f t="shared" si="69"/>
        <v>1.7472400297172854</v>
      </c>
      <c r="K202" s="18">
        <f t="shared" si="50"/>
        <v>29.340000000000003</v>
      </c>
      <c r="L202" s="19">
        <f t="shared" si="70"/>
        <v>29.340000000000003</v>
      </c>
      <c r="M202" s="18">
        <f t="shared" si="71"/>
        <v>29.34</v>
      </c>
      <c r="N202" s="16">
        <f t="shared" si="56"/>
        <v>29.34</v>
      </c>
      <c r="O202" s="25"/>
      <c r="P202" s="25"/>
      <c r="Q202" s="25"/>
    </row>
    <row r="203" spans="1:17" s="2" customFormat="1" ht="37.5" customHeight="1" x14ac:dyDescent="0.25">
      <c r="A203" s="12">
        <v>193</v>
      </c>
      <c r="B203" s="29" t="s">
        <v>207</v>
      </c>
      <c r="C203" s="26" t="s">
        <v>25</v>
      </c>
      <c r="D203" s="7">
        <v>1</v>
      </c>
      <c r="E203" s="15">
        <v>41.52</v>
      </c>
      <c r="F203" s="15">
        <v>42.96</v>
      </c>
      <c r="G203" s="15">
        <v>42.42</v>
      </c>
      <c r="H203" s="16">
        <f t="shared" si="67"/>
        <v>42.300000000000004</v>
      </c>
      <c r="I203" s="17">
        <f t="shared" si="68"/>
        <v>0.7274613391789273</v>
      </c>
      <c r="J203" s="17">
        <f t="shared" si="69"/>
        <v>1.7197667592882442</v>
      </c>
      <c r="K203" s="18">
        <f t="shared" si="50"/>
        <v>42.3</v>
      </c>
      <c r="L203" s="19">
        <f>K203/D203</f>
        <v>42.3</v>
      </c>
      <c r="M203" s="18">
        <f>ROUND(L203,2)</f>
        <v>42.3</v>
      </c>
      <c r="N203" s="16">
        <f t="shared" si="56"/>
        <v>42.3</v>
      </c>
      <c r="O203" s="25">
        <f>SUM(O191:O191)</f>
        <v>1996.74</v>
      </c>
      <c r="P203" s="25">
        <f>SUM(P191:P191)</f>
        <v>2066.2199999999998</v>
      </c>
      <c r="Q203" s="25">
        <f>SUM(Q191:Q191)</f>
        <v>2040.18</v>
      </c>
    </row>
    <row r="204" spans="1:17" ht="42.75" customHeight="1" x14ac:dyDescent="0.2">
      <c r="A204" s="12">
        <v>194</v>
      </c>
      <c r="B204" s="29" t="s">
        <v>208</v>
      </c>
      <c r="C204" s="26" t="s">
        <v>25</v>
      </c>
      <c r="D204" s="7">
        <v>1</v>
      </c>
      <c r="E204" s="15">
        <v>484.92</v>
      </c>
      <c r="F204" s="15">
        <v>501.78</v>
      </c>
      <c r="G204" s="15">
        <v>495.42</v>
      </c>
      <c r="H204" s="16">
        <f t="shared" si="67"/>
        <v>494.04</v>
      </c>
      <c r="I204" s="17">
        <f t="shared" si="68"/>
        <v>8.5142938638503463</v>
      </c>
      <c r="J204" s="17">
        <f t="shared" si="69"/>
        <v>1.7234017212878199</v>
      </c>
      <c r="K204" s="18">
        <f t="shared" si="50"/>
        <v>494.04</v>
      </c>
      <c r="L204" s="19">
        <f>K204/D204</f>
        <v>494.04</v>
      </c>
      <c r="M204" s="18">
        <f>ROUND(L204,2)</f>
        <v>494.04</v>
      </c>
      <c r="N204" s="16">
        <f t="shared" si="56"/>
        <v>494.04</v>
      </c>
      <c r="O204" s="23">
        <f>SUM(O191:O203)</f>
        <v>3993.48</v>
      </c>
      <c r="P204" s="23">
        <f>SUM(P191:P203)</f>
        <v>4132.4399999999996</v>
      </c>
      <c r="Q204" s="23">
        <f>SUM(Q191:Q203)</f>
        <v>4080.36</v>
      </c>
    </row>
    <row r="205" spans="1:17" ht="36" customHeight="1" x14ac:dyDescent="0.2">
      <c r="A205" s="12">
        <v>195</v>
      </c>
      <c r="B205" s="29" t="s">
        <v>209</v>
      </c>
      <c r="C205" s="26" t="s">
        <v>25</v>
      </c>
      <c r="D205" s="7">
        <v>1</v>
      </c>
      <c r="E205" s="15">
        <v>55.68</v>
      </c>
      <c r="F205" s="15">
        <v>57.6</v>
      </c>
      <c r="G205" s="15">
        <v>56.88</v>
      </c>
      <c r="H205" s="16">
        <f t="shared" si="67"/>
        <v>56.72</v>
      </c>
      <c r="I205" s="17">
        <f t="shared" si="68"/>
        <v>0.96994845223857229</v>
      </c>
      <c r="J205" s="17">
        <f t="shared" si="69"/>
        <v>1.7100642669932515</v>
      </c>
      <c r="K205" s="18">
        <f t="shared" ref="K205:K228" si="72">((D205/3)*(SUM(E205:G205)))</f>
        <v>56.72</v>
      </c>
      <c r="L205" s="19">
        <f>K205/D205</f>
        <v>56.72</v>
      </c>
      <c r="M205" s="18">
        <f>ROUND(L205,2)</f>
        <v>56.72</v>
      </c>
      <c r="N205" s="16">
        <f t="shared" si="56"/>
        <v>56.72</v>
      </c>
    </row>
    <row r="206" spans="1:17" s="2" customFormat="1" ht="37.5" customHeight="1" x14ac:dyDescent="0.25">
      <c r="A206" s="12">
        <v>196</v>
      </c>
      <c r="B206" s="29" t="s">
        <v>210</v>
      </c>
      <c r="C206" s="26" t="s">
        <v>25</v>
      </c>
      <c r="D206" s="7">
        <v>1</v>
      </c>
      <c r="E206" s="15">
        <v>55.68</v>
      </c>
      <c r="F206" s="15">
        <v>57.6</v>
      </c>
      <c r="G206" s="15">
        <v>56.88</v>
      </c>
      <c r="H206" s="16">
        <f t="shared" si="67"/>
        <v>56.72</v>
      </c>
      <c r="I206" s="17">
        <f t="shared" si="68"/>
        <v>0.96994845223857229</v>
      </c>
      <c r="J206" s="17">
        <f t="shared" si="69"/>
        <v>1.7100642669932515</v>
      </c>
      <c r="K206" s="18">
        <f t="shared" si="72"/>
        <v>56.72</v>
      </c>
      <c r="L206" s="19">
        <f>K206/D206</f>
        <v>56.72</v>
      </c>
      <c r="M206" s="18">
        <f>ROUND(L206,2)</f>
        <v>56.72</v>
      </c>
      <c r="N206" s="16">
        <f t="shared" si="56"/>
        <v>56.72</v>
      </c>
      <c r="O206" s="25">
        <f>E206*D206</f>
        <v>55.68</v>
      </c>
      <c r="P206" s="25">
        <f>F206*D206</f>
        <v>57.6</v>
      </c>
      <c r="Q206" s="25">
        <f>G206*D206</f>
        <v>56.88</v>
      </c>
    </row>
    <row r="207" spans="1:17" s="2" customFormat="1" ht="37.5" customHeight="1" x14ac:dyDescent="0.25">
      <c r="A207" s="12">
        <v>197</v>
      </c>
      <c r="B207" s="29" t="s">
        <v>211</v>
      </c>
      <c r="C207" s="26" t="s">
        <v>25</v>
      </c>
      <c r="D207" s="7">
        <v>1</v>
      </c>
      <c r="E207" s="15">
        <v>55.68</v>
      </c>
      <c r="F207" s="15">
        <v>57.6</v>
      </c>
      <c r="G207" s="15">
        <v>56.88</v>
      </c>
      <c r="H207" s="16">
        <f t="shared" si="67"/>
        <v>56.72</v>
      </c>
      <c r="I207" s="17">
        <f t="shared" si="68"/>
        <v>0.96994845223857229</v>
      </c>
      <c r="J207" s="17">
        <f t="shared" si="69"/>
        <v>1.7100642669932515</v>
      </c>
      <c r="K207" s="18">
        <f t="shared" si="72"/>
        <v>56.72</v>
      </c>
      <c r="L207" s="19">
        <f t="shared" ref="L207:L217" si="73">K207/D207</f>
        <v>56.72</v>
      </c>
      <c r="M207" s="18">
        <f t="shared" ref="M207:M217" si="74">ROUND(L207,2)</f>
        <v>56.72</v>
      </c>
      <c r="N207" s="16">
        <f t="shared" si="56"/>
        <v>56.72</v>
      </c>
      <c r="O207" s="25"/>
      <c r="P207" s="25"/>
      <c r="Q207" s="25"/>
    </row>
    <row r="208" spans="1:17" s="2" customFormat="1" ht="37.5" customHeight="1" x14ac:dyDescent="0.25">
      <c r="A208" s="12">
        <v>198</v>
      </c>
      <c r="B208" s="29" t="s">
        <v>212</v>
      </c>
      <c r="C208" s="26" t="s">
        <v>25</v>
      </c>
      <c r="D208" s="7">
        <v>1</v>
      </c>
      <c r="E208" s="15">
        <v>55.68</v>
      </c>
      <c r="F208" s="15">
        <v>57.6</v>
      </c>
      <c r="G208" s="15">
        <v>56.88</v>
      </c>
      <c r="H208" s="16">
        <f t="shared" si="67"/>
        <v>56.72</v>
      </c>
      <c r="I208" s="17">
        <f t="shared" si="68"/>
        <v>0.96994845223857229</v>
      </c>
      <c r="J208" s="17">
        <f t="shared" si="69"/>
        <v>1.7100642669932515</v>
      </c>
      <c r="K208" s="18">
        <f t="shared" si="72"/>
        <v>56.72</v>
      </c>
      <c r="L208" s="19">
        <f t="shared" si="73"/>
        <v>56.72</v>
      </c>
      <c r="M208" s="18">
        <f t="shared" si="74"/>
        <v>56.72</v>
      </c>
      <c r="N208" s="16">
        <f t="shared" si="56"/>
        <v>56.72</v>
      </c>
      <c r="O208" s="25"/>
      <c r="P208" s="25"/>
      <c r="Q208" s="25"/>
    </row>
    <row r="209" spans="1:17" s="2" customFormat="1" ht="37.5" customHeight="1" x14ac:dyDescent="0.25">
      <c r="A209" s="12">
        <v>199</v>
      </c>
      <c r="B209" s="29" t="s">
        <v>213</v>
      </c>
      <c r="C209" s="26" t="s">
        <v>25</v>
      </c>
      <c r="D209" s="7">
        <v>1</v>
      </c>
      <c r="E209" s="15">
        <v>61.32</v>
      </c>
      <c r="F209" s="15">
        <v>63.42</v>
      </c>
      <c r="G209" s="15">
        <v>62.64</v>
      </c>
      <c r="H209" s="16">
        <f t="shared" si="67"/>
        <v>62.46</v>
      </c>
      <c r="I209" s="17">
        <f t="shared" si="68"/>
        <v>1.0615083607772486</v>
      </c>
      <c r="J209" s="17">
        <f t="shared" si="69"/>
        <v>1.6995010579206671</v>
      </c>
      <c r="K209" s="18">
        <f t="shared" si="72"/>
        <v>62.459999999999994</v>
      </c>
      <c r="L209" s="19">
        <f t="shared" si="73"/>
        <v>62.459999999999994</v>
      </c>
      <c r="M209" s="18">
        <f t="shared" si="74"/>
        <v>62.46</v>
      </c>
      <c r="N209" s="16">
        <f t="shared" si="56"/>
        <v>62.46</v>
      </c>
      <c r="O209" s="25"/>
      <c r="P209" s="25"/>
      <c r="Q209" s="25"/>
    </row>
    <row r="210" spans="1:17" s="2" customFormat="1" ht="37.5" customHeight="1" x14ac:dyDescent="0.25">
      <c r="A210" s="12">
        <v>200</v>
      </c>
      <c r="B210" s="29" t="s">
        <v>214</v>
      </c>
      <c r="C210" s="26" t="s">
        <v>25</v>
      </c>
      <c r="D210" s="7">
        <v>1</v>
      </c>
      <c r="E210" s="15">
        <v>103.38</v>
      </c>
      <c r="F210" s="15">
        <v>106.98</v>
      </c>
      <c r="G210" s="15">
        <v>105.66</v>
      </c>
      <c r="H210" s="16">
        <f t="shared" si="67"/>
        <v>105.33999999999999</v>
      </c>
      <c r="I210" s="17">
        <f t="shared" si="68"/>
        <v>1.8212083900531577</v>
      </c>
      <c r="J210" s="17">
        <f t="shared" si="69"/>
        <v>1.7288858838552856</v>
      </c>
      <c r="K210" s="18">
        <f t="shared" si="72"/>
        <v>105.33999999999999</v>
      </c>
      <c r="L210" s="19">
        <f t="shared" si="73"/>
        <v>105.33999999999999</v>
      </c>
      <c r="M210" s="18">
        <f t="shared" si="74"/>
        <v>105.34</v>
      </c>
      <c r="N210" s="16">
        <f t="shared" si="56"/>
        <v>105.34</v>
      </c>
      <c r="O210" s="25"/>
      <c r="P210" s="25"/>
      <c r="Q210" s="25"/>
    </row>
    <row r="211" spans="1:17" s="2" customFormat="1" ht="37.5" customHeight="1" x14ac:dyDescent="0.25">
      <c r="A211" s="12">
        <v>201</v>
      </c>
      <c r="B211" s="29" t="s">
        <v>215</v>
      </c>
      <c r="C211" s="26" t="s">
        <v>25</v>
      </c>
      <c r="D211" s="7">
        <v>1</v>
      </c>
      <c r="E211" s="15">
        <v>1184.52</v>
      </c>
      <c r="F211" s="15">
        <v>1225.74</v>
      </c>
      <c r="G211" s="15">
        <v>1210.26</v>
      </c>
      <c r="H211" s="16">
        <f t="shared" si="67"/>
        <v>1206.8400000000001</v>
      </c>
      <c r="I211" s="17">
        <f t="shared" si="68"/>
        <v>20.821729034832831</v>
      </c>
      <c r="J211" s="17">
        <f t="shared" si="69"/>
        <v>1.7253098202605837</v>
      </c>
      <c r="K211" s="18">
        <f t="shared" si="72"/>
        <v>1206.8400000000001</v>
      </c>
      <c r="L211" s="19">
        <f t="shared" si="73"/>
        <v>1206.8400000000001</v>
      </c>
      <c r="M211" s="18">
        <f t="shared" si="74"/>
        <v>1206.8399999999999</v>
      </c>
      <c r="N211" s="16">
        <f t="shared" si="56"/>
        <v>1206.8399999999999</v>
      </c>
      <c r="O211" s="25"/>
      <c r="P211" s="25"/>
      <c r="Q211" s="25"/>
    </row>
    <row r="212" spans="1:17" s="2" customFormat="1" ht="37.5" customHeight="1" x14ac:dyDescent="0.25">
      <c r="A212" s="12">
        <v>202</v>
      </c>
      <c r="B212" s="29" t="s">
        <v>216</v>
      </c>
      <c r="C212" s="26" t="s">
        <v>25</v>
      </c>
      <c r="D212" s="7">
        <v>1</v>
      </c>
      <c r="E212" s="15">
        <v>4425.3599999999997</v>
      </c>
      <c r="F212" s="15">
        <v>4579.32</v>
      </c>
      <c r="G212" s="15">
        <v>4521.6000000000004</v>
      </c>
      <c r="H212" s="16">
        <f t="shared" si="67"/>
        <v>4508.76</v>
      </c>
      <c r="I212" s="17">
        <f t="shared" si="68"/>
        <v>77.778979165324685</v>
      </c>
      <c r="J212" s="17">
        <f t="shared" si="69"/>
        <v>1.7250636353526176</v>
      </c>
      <c r="K212" s="18">
        <f t="shared" si="72"/>
        <v>4508.76</v>
      </c>
      <c r="L212" s="19">
        <f t="shared" si="73"/>
        <v>4508.76</v>
      </c>
      <c r="M212" s="18">
        <f t="shared" si="74"/>
        <v>4508.76</v>
      </c>
      <c r="N212" s="16">
        <f t="shared" si="56"/>
        <v>4508.76</v>
      </c>
      <c r="O212" s="25"/>
      <c r="P212" s="25"/>
      <c r="Q212" s="25"/>
    </row>
    <row r="213" spans="1:17" s="2" customFormat="1" ht="37.5" customHeight="1" x14ac:dyDescent="0.25">
      <c r="A213" s="12">
        <v>203</v>
      </c>
      <c r="B213" s="29" t="s">
        <v>217</v>
      </c>
      <c r="C213" s="26" t="s">
        <v>25</v>
      </c>
      <c r="D213" s="7">
        <v>1</v>
      </c>
      <c r="E213" s="15">
        <v>824.16</v>
      </c>
      <c r="F213" s="15">
        <v>852.84</v>
      </c>
      <c r="G213" s="15">
        <v>842.1</v>
      </c>
      <c r="H213" s="16">
        <f t="shared" si="67"/>
        <v>839.69999999999993</v>
      </c>
      <c r="I213" s="17">
        <f t="shared" si="68"/>
        <v>14.489844719664907</v>
      </c>
      <c r="J213" s="17">
        <f t="shared" si="69"/>
        <v>1.7255977991740989</v>
      </c>
      <c r="K213" s="18">
        <f t="shared" si="72"/>
        <v>839.69999999999993</v>
      </c>
      <c r="L213" s="19">
        <f t="shared" si="73"/>
        <v>839.69999999999993</v>
      </c>
      <c r="M213" s="18">
        <f t="shared" si="74"/>
        <v>839.7</v>
      </c>
      <c r="N213" s="16">
        <f t="shared" si="56"/>
        <v>839.7</v>
      </c>
      <c r="O213" s="25"/>
      <c r="P213" s="25"/>
      <c r="Q213" s="25"/>
    </row>
    <row r="214" spans="1:17" s="2" customFormat="1" ht="37.5" customHeight="1" x14ac:dyDescent="0.25">
      <c r="A214" s="12">
        <v>204</v>
      </c>
      <c r="B214" s="29" t="s">
        <v>218</v>
      </c>
      <c r="C214" s="26" t="s">
        <v>25</v>
      </c>
      <c r="D214" s="7">
        <v>1</v>
      </c>
      <c r="E214" s="15">
        <v>2715.6</v>
      </c>
      <c r="F214" s="15">
        <v>2810.1</v>
      </c>
      <c r="G214" s="15">
        <v>2774.64</v>
      </c>
      <c r="H214" s="16">
        <f t="shared" si="67"/>
        <v>2766.78</v>
      </c>
      <c r="I214" s="17">
        <f t="shared" si="68"/>
        <v>47.737796346291475</v>
      </c>
      <c r="J214" s="17">
        <f t="shared" si="69"/>
        <v>1.7253918398387826</v>
      </c>
      <c r="K214" s="18">
        <f t="shared" si="72"/>
        <v>2766.7799999999997</v>
      </c>
      <c r="L214" s="19">
        <f t="shared" si="73"/>
        <v>2766.7799999999997</v>
      </c>
      <c r="M214" s="18">
        <f t="shared" si="74"/>
        <v>2766.78</v>
      </c>
      <c r="N214" s="16">
        <f t="shared" si="56"/>
        <v>2766.78</v>
      </c>
      <c r="O214" s="25"/>
      <c r="P214" s="25"/>
      <c r="Q214" s="25"/>
    </row>
    <row r="215" spans="1:17" s="2" customFormat="1" ht="37.5" customHeight="1" x14ac:dyDescent="0.25">
      <c r="A215" s="12">
        <v>205</v>
      </c>
      <c r="B215" s="29" t="s">
        <v>219</v>
      </c>
      <c r="C215" s="26" t="s">
        <v>25</v>
      </c>
      <c r="D215" s="7">
        <v>1</v>
      </c>
      <c r="E215" s="15">
        <v>16389.96</v>
      </c>
      <c r="F215" s="15">
        <v>16960.02</v>
      </c>
      <c r="G215" s="15">
        <v>16746.240000000002</v>
      </c>
      <c r="H215" s="16">
        <f t="shared" si="67"/>
        <v>16698.740000000002</v>
      </c>
      <c r="I215" s="17">
        <f t="shared" si="68"/>
        <v>287.98313908977457</v>
      </c>
      <c r="J215" s="17">
        <f t="shared" si="69"/>
        <v>1.7245800526852599</v>
      </c>
      <c r="K215" s="18">
        <f t="shared" si="72"/>
        <v>16698.739999999998</v>
      </c>
      <c r="L215" s="19">
        <f t="shared" si="73"/>
        <v>16698.739999999998</v>
      </c>
      <c r="M215" s="18">
        <f t="shared" si="74"/>
        <v>16698.740000000002</v>
      </c>
      <c r="N215" s="16">
        <f t="shared" ref="N215:N228" si="75">M215*D215</f>
        <v>16698.740000000002</v>
      </c>
      <c r="O215" s="25"/>
      <c r="P215" s="25"/>
      <c r="Q215" s="25"/>
    </row>
    <row r="216" spans="1:17" s="2" customFormat="1" ht="37.5" customHeight="1" x14ac:dyDescent="0.25">
      <c r="A216" s="12">
        <v>206</v>
      </c>
      <c r="B216" s="29" t="s">
        <v>220</v>
      </c>
      <c r="C216" s="26"/>
      <c r="D216" s="7">
        <v>1</v>
      </c>
      <c r="E216" s="15">
        <v>5961.9</v>
      </c>
      <c r="F216" s="15">
        <v>5956.8</v>
      </c>
      <c r="G216" s="15">
        <v>5881.68</v>
      </c>
      <c r="H216" s="16">
        <f t="shared" si="67"/>
        <v>5933.46</v>
      </c>
      <c r="I216" s="17">
        <f t="shared" si="68"/>
        <v>44.915240175245401</v>
      </c>
      <c r="J216" s="17">
        <f t="shared" si="69"/>
        <v>0.75698226962422266</v>
      </c>
      <c r="K216" s="18">
        <f t="shared" si="72"/>
        <v>5933.46</v>
      </c>
      <c r="L216" s="19">
        <f t="shared" si="73"/>
        <v>5933.46</v>
      </c>
      <c r="M216" s="18">
        <f t="shared" si="74"/>
        <v>5933.46</v>
      </c>
      <c r="N216" s="16">
        <f t="shared" si="75"/>
        <v>5933.46</v>
      </c>
      <c r="O216" s="25"/>
      <c r="P216" s="25"/>
      <c r="Q216" s="25"/>
    </row>
    <row r="217" spans="1:17" s="2" customFormat="1" ht="37.5" customHeight="1" x14ac:dyDescent="0.25">
      <c r="A217" s="12">
        <v>207</v>
      </c>
      <c r="B217" s="29" t="s">
        <v>221</v>
      </c>
      <c r="C217" s="26" t="s">
        <v>25</v>
      </c>
      <c r="D217" s="7">
        <v>1</v>
      </c>
      <c r="E217" s="15">
        <v>4.8</v>
      </c>
      <c r="F217" s="15">
        <v>4.9800000000000004</v>
      </c>
      <c r="G217" s="15">
        <v>4.92</v>
      </c>
      <c r="H217" s="16">
        <f t="shared" si="67"/>
        <v>4.9000000000000004</v>
      </c>
      <c r="I217" s="17">
        <f t="shared" si="68"/>
        <v>9.1651513899117076E-2</v>
      </c>
      <c r="J217" s="17">
        <f t="shared" si="69"/>
        <v>1.8704390591656543</v>
      </c>
      <c r="K217" s="18">
        <f t="shared" si="72"/>
        <v>4.9000000000000004</v>
      </c>
      <c r="L217" s="19">
        <f t="shared" si="73"/>
        <v>4.9000000000000004</v>
      </c>
      <c r="M217" s="18">
        <f t="shared" si="74"/>
        <v>4.9000000000000004</v>
      </c>
      <c r="N217" s="16">
        <f t="shared" si="75"/>
        <v>4.9000000000000004</v>
      </c>
      <c r="O217" s="25"/>
      <c r="P217" s="25"/>
      <c r="Q217" s="25"/>
    </row>
    <row r="218" spans="1:17" s="2" customFormat="1" ht="37.5" customHeight="1" x14ac:dyDescent="0.25">
      <c r="A218" s="12">
        <v>208</v>
      </c>
      <c r="B218" s="29" t="s">
        <v>222</v>
      </c>
      <c r="C218" s="26" t="s">
        <v>25</v>
      </c>
      <c r="D218" s="7">
        <v>1</v>
      </c>
      <c r="E218" s="15">
        <v>2.2200000000000002</v>
      </c>
      <c r="F218" s="15">
        <v>2.2799999999999998</v>
      </c>
      <c r="G218" s="15">
        <v>2.2799999999999998</v>
      </c>
      <c r="H218" s="16">
        <f t="shared" si="67"/>
        <v>2.2599999999999998</v>
      </c>
      <c r="I218" s="17">
        <f t="shared" si="68"/>
        <v>3.4641016151377317E-2</v>
      </c>
      <c r="J218" s="17">
        <f t="shared" si="69"/>
        <v>1.5327883252821823</v>
      </c>
      <c r="K218" s="18">
        <f t="shared" si="72"/>
        <v>2.2599999999999998</v>
      </c>
      <c r="L218" s="19">
        <f>K218/D218</f>
        <v>2.2599999999999998</v>
      </c>
      <c r="M218" s="18">
        <f>ROUND(L218,2)</f>
        <v>2.2599999999999998</v>
      </c>
      <c r="N218" s="16">
        <f t="shared" si="75"/>
        <v>2.2599999999999998</v>
      </c>
      <c r="O218" s="25">
        <f>SUM(O206:O206)</f>
        <v>55.68</v>
      </c>
      <c r="P218" s="25">
        <f>SUM(P206:P206)</f>
        <v>57.6</v>
      </c>
      <c r="Q218" s="25">
        <f>SUM(Q206:Q206)</f>
        <v>56.88</v>
      </c>
    </row>
    <row r="219" spans="1:17" ht="42.75" customHeight="1" x14ac:dyDescent="0.2">
      <c r="A219" s="12">
        <v>209</v>
      </c>
      <c r="B219" s="29" t="s">
        <v>223</v>
      </c>
      <c r="C219" s="26" t="s">
        <v>25</v>
      </c>
      <c r="D219" s="7">
        <v>1</v>
      </c>
      <c r="E219" s="15">
        <v>0.6</v>
      </c>
      <c r="F219" s="15">
        <v>0.6</v>
      </c>
      <c r="G219" s="15">
        <v>0.6</v>
      </c>
      <c r="H219" s="16">
        <f t="shared" si="67"/>
        <v>0.6</v>
      </c>
      <c r="I219" s="17">
        <f t="shared" si="68"/>
        <v>0</v>
      </c>
      <c r="J219" s="17">
        <f t="shared" si="69"/>
        <v>0</v>
      </c>
      <c r="K219" s="18">
        <f t="shared" si="72"/>
        <v>0.59999999999999987</v>
      </c>
      <c r="L219" s="19">
        <f>K219/D219</f>
        <v>0.59999999999999987</v>
      </c>
      <c r="M219" s="18">
        <f>ROUND(L219,2)</f>
        <v>0.6</v>
      </c>
      <c r="N219" s="16">
        <f t="shared" si="75"/>
        <v>0.6</v>
      </c>
      <c r="O219" s="23">
        <f>SUM(O206:O218)</f>
        <v>111.36</v>
      </c>
      <c r="P219" s="23">
        <f>SUM(P206:P218)</f>
        <v>115.2</v>
      </c>
      <c r="Q219" s="23">
        <f>SUM(Q206:Q218)</f>
        <v>113.76</v>
      </c>
    </row>
    <row r="220" spans="1:17" ht="36" customHeight="1" x14ac:dyDescent="0.2">
      <c r="A220" s="12">
        <v>210</v>
      </c>
      <c r="B220" s="29" t="s">
        <v>224</v>
      </c>
      <c r="C220" s="26" t="s">
        <v>25</v>
      </c>
      <c r="D220" s="7">
        <v>1</v>
      </c>
      <c r="E220" s="15">
        <v>6514.68</v>
      </c>
      <c r="F220" s="15">
        <v>6741.3</v>
      </c>
      <c r="G220" s="15">
        <v>6656.34</v>
      </c>
      <c r="H220" s="16">
        <f t="shared" si="67"/>
        <v>6637.44</v>
      </c>
      <c r="I220" s="17">
        <f t="shared" si="68"/>
        <v>114.48608474395475</v>
      </c>
      <c r="J220" s="17">
        <f t="shared" si="69"/>
        <v>1.7248530268289395</v>
      </c>
      <c r="K220" s="18">
        <f t="shared" si="72"/>
        <v>6637.44</v>
      </c>
      <c r="L220" s="19">
        <f>K220/D220</f>
        <v>6637.44</v>
      </c>
      <c r="M220" s="18">
        <f>ROUND(L220,2)</f>
        <v>6637.44</v>
      </c>
      <c r="N220" s="16">
        <f t="shared" si="75"/>
        <v>6637.44</v>
      </c>
    </row>
    <row r="221" spans="1:17" s="2" customFormat="1" ht="60" customHeight="1" x14ac:dyDescent="0.25">
      <c r="A221" s="12">
        <v>211</v>
      </c>
      <c r="B221" s="29" t="s">
        <v>225</v>
      </c>
      <c r="C221" s="26" t="s">
        <v>25</v>
      </c>
      <c r="D221" s="7">
        <v>1</v>
      </c>
      <c r="E221" s="15">
        <v>3557.16</v>
      </c>
      <c r="F221" s="15">
        <v>3557.15</v>
      </c>
      <c r="G221" s="15">
        <v>3557.15</v>
      </c>
      <c r="H221" s="16">
        <f t="shared" si="67"/>
        <v>3557.1533333333332</v>
      </c>
      <c r="I221" s="17">
        <f t="shared" si="68"/>
        <v>5.7735026917597326E-3</v>
      </c>
      <c r="J221" s="17">
        <f t="shared" si="69"/>
        <v>1.6230682657555011E-4</v>
      </c>
      <c r="K221" s="18">
        <f t="shared" si="72"/>
        <v>3557.1533333333327</v>
      </c>
      <c r="L221" s="19">
        <f>K221/D221</f>
        <v>3557.1533333333327</v>
      </c>
      <c r="M221" s="18">
        <f>ROUND(L221,2)</f>
        <v>3557.15</v>
      </c>
      <c r="N221" s="16">
        <f t="shared" si="75"/>
        <v>3557.15</v>
      </c>
      <c r="O221" s="25">
        <f>E221*D221</f>
        <v>3557.16</v>
      </c>
      <c r="P221" s="25">
        <f>F221*D221</f>
        <v>3557.15</v>
      </c>
      <c r="Q221" s="25">
        <f>G221*D221</f>
        <v>3557.15</v>
      </c>
    </row>
    <row r="222" spans="1:17" s="2" customFormat="1" ht="37.5" customHeight="1" x14ac:dyDescent="0.25">
      <c r="A222" s="12">
        <v>212</v>
      </c>
      <c r="B222" s="29" t="s">
        <v>226</v>
      </c>
      <c r="C222" s="26" t="s">
        <v>25</v>
      </c>
      <c r="D222" s="7">
        <v>1</v>
      </c>
      <c r="E222" s="15">
        <v>9851.7000000000007</v>
      </c>
      <c r="F222" s="15">
        <v>9851.69</v>
      </c>
      <c r="G222" s="15">
        <v>9851.69</v>
      </c>
      <c r="H222" s="16">
        <f t="shared" si="67"/>
        <v>9851.6933333333345</v>
      </c>
      <c r="I222" s="17">
        <f t="shared" si="68"/>
        <v>5.7735026920222804E-3</v>
      </c>
      <c r="J222" s="17">
        <f t="shared" si="69"/>
        <v>5.8604165768006177E-5</v>
      </c>
      <c r="K222" s="18">
        <f t="shared" si="72"/>
        <v>9851.6933333333327</v>
      </c>
      <c r="L222" s="19">
        <f t="shared" ref="L222:L228" si="76">K222/D222</f>
        <v>9851.6933333333327</v>
      </c>
      <c r="M222" s="18">
        <f t="shared" ref="M222:M229" si="77">ROUND(L222,2)</f>
        <v>9851.69</v>
      </c>
      <c r="N222" s="16">
        <f t="shared" si="75"/>
        <v>9851.69</v>
      </c>
      <c r="O222" s="25"/>
      <c r="P222" s="25"/>
      <c r="Q222" s="25"/>
    </row>
    <row r="223" spans="1:17" s="2" customFormat="1" ht="37.5" customHeight="1" x14ac:dyDescent="0.25">
      <c r="A223" s="12">
        <v>213</v>
      </c>
      <c r="B223" s="29" t="s">
        <v>227</v>
      </c>
      <c r="C223" s="26" t="s">
        <v>25</v>
      </c>
      <c r="D223" s="7">
        <v>1</v>
      </c>
      <c r="E223" s="15">
        <v>126565.68</v>
      </c>
      <c r="F223" s="15">
        <v>126565.7</v>
      </c>
      <c r="G223" s="15">
        <v>126565.7</v>
      </c>
      <c r="H223" s="16">
        <f t="shared" si="67"/>
        <v>126565.69333333334</v>
      </c>
      <c r="I223" s="17">
        <f t="shared" si="68"/>
        <v>1.154700538614495E-2</v>
      </c>
      <c r="J223" s="17">
        <f t="shared" si="69"/>
        <v>9.1233296180299435E-6</v>
      </c>
      <c r="K223" s="18">
        <f t="shared" si="72"/>
        <v>126565.69333333333</v>
      </c>
      <c r="L223" s="19">
        <f t="shared" si="76"/>
        <v>126565.69333333333</v>
      </c>
      <c r="M223" s="18">
        <f t="shared" si="77"/>
        <v>126565.69</v>
      </c>
      <c r="N223" s="16">
        <f t="shared" si="75"/>
        <v>126565.69</v>
      </c>
      <c r="O223" s="25"/>
      <c r="P223" s="25"/>
      <c r="Q223" s="25"/>
    </row>
    <row r="224" spans="1:17" s="2" customFormat="1" ht="37.5" customHeight="1" x14ac:dyDescent="0.25">
      <c r="A224" s="12">
        <v>214</v>
      </c>
      <c r="B224" s="29" t="s">
        <v>228</v>
      </c>
      <c r="C224" s="26" t="s">
        <v>25</v>
      </c>
      <c r="D224" s="7">
        <v>1</v>
      </c>
      <c r="E224" s="15">
        <v>167.76</v>
      </c>
      <c r="F224" s="15">
        <v>173.64</v>
      </c>
      <c r="G224" s="15">
        <v>171.42</v>
      </c>
      <c r="H224" s="16">
        <f t="shared" si="67"/>
        <v>170.93999999999997</v>
      </c>
      <c r="I224" s="17">
        <f t="shared" si="68"/>
        <v>2.9692423275980668</v>
      </c>
      <c r="J224" s="17">
        <f t="shared" si="69"/>
        <v>1.7370084986533683</v>
      </c>
      <c r="K224" s="18">
        <f t="shared" si="72"/>
        <v>170.93999999999997</v>
      </c>
      <c r="L224" s="19">
        <f t="shared" si="76"/>
        <v>170.93999999999997</v>
      </c>
      <c r="M224" s="18">
        <f t="shared" si="77"/>
        <v>170.94</v>
      </c>
      <c r="N224" s="16">
        <f t="shared" si="75"/>
        <v>170.94</v>
      </c>
      <c r="O224" s="25"/>
      <c r="P224" s="25"/>
      <c r="Q224" s="25"/>
    </row>
    <row r="225" spans="1:17" s="2" customFormat="1" ht="37.5" customHeight="1" x14ac:dyDescent="0.25">
      <c r="A225" s="12">
        <v>215</v>
      </c>
      <c r="B225" s="29" t="s">
        <v>229</v>
      </c>
      <c r="C225" s="26" t="s">
        <v>25</v>
      </c>
      <c r="D225" s="7">
        <v>1</v>
      </c>
      <c r="E225" s="15">
        <v>411.12</v>
      </c>
      <c r="F225" s="15">
        <v>425.46</v>
      </c>
      <c r="G225" s="15">
        <v>420.06</v>
      </c>
      <c r="H225" s="16">
        <f t="shared" si="67"/>
        <v>418.87999999999994</v>
      </c>
      <c r="I225" s="17">
        <f t="shared" si="68"/>
        <v>7.2424581462373556</v>
      </c>
      <c r="J225" s="17">
        <f t="shared" si="69"/>
        <v>1.729005477997841</v>
      </c>
      <c r="K225" s="18">
        <f t="shared" si="72"/>
        <v>418.87999999999994</v>
      </c>
      <c r="L225" s="19">
        <f t="shared" si="76"/>
        <v>418.87999999999994</v>
      </c>
      <c r="M225" s="18">
        <f t="shared" si="77"/>
        <v>418.88</v>
      </c>
      <c r="N225" s="16">
        <f t="shared" si="75"/>
        <v>418.88</v>
      </c>
      <c r="O225" s="25"/>
      <c r="P225" s="25"/>
      <c r="Q225" s="25"/>
    </row>
    <row r="226" spans="1:17" s="2" customFormat="1" ht="37.5" customHeight="1" x14ac:dyDescent="0.25">
      <c r="A226" s="12">
        <v>216</v>
      </c>
      <c r="B226" s="29" t="s">
        <v>230</v>
      </c>
      <c r="C226" s="26" t="s">
        <v>25</v>
      </c>
      <c r="D226" s="7">
        <v>1</v>
      </c>
      <c r="E226" s="15">
        <v>86.1</v>
      </c>
      <c r="F226" s="15">
        <v>89.1</v>
      </c>
      <c r="G226" s="15">
        <v>88.02</v>
      </c>
      <c r="H226" s="16">
        <f t="shared" si="67"/>
        <v>87.74</v>
      </c>
      <c r="I226" s="17">
        <f t="shared" si="68"/>
        <v>1.5194735930578063</v>
      </c>
      <c r="J226" s="17">
        <f t="shared" si="69"/>
        <v>1.7317911933642651</v>
      </c>
      <c r="K226" s="18">
        <f t="shared" si="72"/>
        <v>87.739999999999981</v>
      </c>
      <c r="L226" s="19">
        <f t="shared" si="76"/>
        <v>87.739999999999981</v>
      </c>
      <c r="M226" s="18">
        <f t="shared" si="77"/>
        <v>87.74</v>
      </c>
      <c r="N226" s="16">
        <f t="shared" si="75"/>
        <v>87.74</v>
      </c>
      <c r="O226" s="25"/>
      <c r="P226" s="25"/>
      <c r="Q226" s="25"/>
    </row>
    <row r="227" spans="1:17" s="2" customFormat="1" ht="37.5" customHeight="1" x14ac:dyDescent="0.25">
      <c r="A227" s="12">
        <v>217</v>
      </c>
      <c r="B227" s="29" t="s">
        <v>231</v>
      </c>
      <c r="C227" s="26" t="s">
        <v>25</v>
      </c>
      <c r="D227" s="7">
        <v>1</v>
      </c>
      <c r="E227" s="15">
        <v>23693.16</v>
      </c>
      <c r="F227" s="15">
        <v>24517.32</v>
      </c>
      <c r="G227" s="15">
        <v>24208.26</v>
      </c>
      <c r="H227" s="16">
        <f t="shared" si="67"/>
        <v>24139.579999999998</v>
      </c>
      <c r="I227" s="17">
        <f t="shared" si="68"/>
        <v>416.35037312340654</v>
      </c>
      <c r="J227" s="17">
        <f t="shared" si="69"/>
        <v>1.724762291321583</v>
      </c>
      <c r="K227" s="18">
        <f t="shared" si="72"/>
        <v>24139.579999999994</v>
      </c>
      <c r="L227" s="19">
        <f t="shared" si="76"/>
        <v>24139.579999999994</v>
      </c>
      <c r="M227" s="18">
        <f t="shared" si="77"/>
        <v>24139.58</v>
      </c>
      <c r="N227" s="16">
        <f t="shared" si="75"/>
        <v>24139.58</v>
      </c>
      <c r="O227" s="25"/>
      <c r="P227" s="25"/>
      <c r="Q227" s="25"/>
    </row>
    <row r="228" spans="1:17" s="2" customFormat="1" ht="37.5" customHeight="1" x14ac:dyDescent="0.25">
      <c r="A228" s="12">
        <v>218</v>
      </c>
      <c r="B228" s="29" t="s">
        <v>232</v>
      </c>
      <c r="C228" s="26" t="s">
        <v>25</v>
      </c>
      <c r="D228" s="7">
        <v>1</v>
      </c>
      <c r="E228" s="15">
        <v>172.32</v>
      </c>
      <c r="F228" s="15">
        <v>178.32</v>
      </c>
      <c r="G228" s="15">
        <v>176.1</v>
      </c>
      <c r="H228" s="16">
        <f t="shared" si="67"/>
        <v>175.58</v>
      </c>
      <c r="I228" s="17">
        <f t="shared" si="68"/>
        <v>3.0336117088381629</v>
      </c>
      <c r="J228" s="17">
        <f t="shared" si="69"/>
        <v>1.7277660945655329</v>
      </c>
      <c r="K228" s="18">
        <f t="shared" si="72"/>
        <v>175.57999999999998</v>
      </c>
      <c r="L228" s="19">
        <f t="shared" si="76"/>
        <v>175.57999999999998</v>
      </c>
      <c r="M228" s="18">
        <f t="shared" si="77"/>
        <v>175.58</v>
      </c>
      <c r="N228" s="16">
        <f t="shared" si="75"/>
        <v>175.58</v>
      </c>
      <c r="O228" s="25"/>
      <c r="P228" s="25"/>
      <c r="Q228" s="25"/>
    </row>
    <row r="229" spans="1:17" x14ac:dyDescent="0.2">
      <c r="A229" s="21"/>
      <c r="B229" s="27" t="s">
        <v>24</v>
      </c>
      <c r="C229" s="7"/>
      <c r="D229" s="7"/>
      <c r="E229" s="22">
        <f t="shared" ref="E229:L229" si="78">SUM(E11:E228)</f>
        <v>350504.27999999985</v>
      </c>
      <c r="F229" s="22">
        <f t="shared" si="78"/>
        <v>357614.7</v>
      </c>
      <c r="G229" s="22">
        <f t="shared" si="78"/>
        <v>354871.92000000004</v>
      </c>
      <c r="H229" s="16">
        <f t="shared" si="78"/>
        <v>354330.30000000005</v>
      </c>
      <c r="I229" s="17">
        <f>SUM(I11:I228)</f>
        <v>3639.6505953099331</v>
      </c>
      <c r="J229" s="17">
        <f>I229/H229*100</f>
        <v>1.0271914638149582</v>
      </c>
      <c r="K229" s="18">
        <f t="shared" si="78"/>
        <v>354330.30000000005</v>
      </c>
      <c r="L229" s="19">
        <f t="shared" si="78"/>
        <v>354330.30000000005</v>
      </c>
      <c r="M229" s="18">
        <f t="shared" si="77"/>
        <v>354330.3</v>
      </c>
      <c r="N229" s="16"/>
      <c r="O229" s="16">
        <f>SUM(O11:Q25)</f>
        <v>35928.479999999996</v>
      </c>
      <c r="P229" s="16">
        <f>SUM(P11:Q25)</f>
        <v>24173.760000000002</v>
      </c>
      <c r="Q229" s="16">
        <f>SUM(Q11:Q25)</f>
        <v>12010.32</v>
      </c>
    </row>
    <row r="230" spans="1:17" x14ac:dyDescent="0.2">
      <c r="A230" s="43" t="s">
        <v>16</v>
      </c>
      <c r="B230" s="43"/>
      <c r="C230" s="43"/>
      <c r="D230" s="43"/>
      <c r="E230" s="43"/>
      <c r="F230" s="43"/>
      <c r="G230" s="43"/>
      <c r="H230" s="8"/>
      <c r="I230" s="8"/>
      <c r="J230" s="8"/>
      <c r="K230" s="9"/>
      <c r="N230" s="13">
        <f>SUM(N11:N229)</f>
        <v>354330.2900000001</v>
      </c>
    </row>
    <row r="231" spans="1:17" ht="42" customHeight="1" x14ac:dyDescent="0.2">
      <c r="A231" s="44" t="s">
        <v>7</v>
      </c>
      <c r="B231" s="44"/>
      <c r="C231" s="44"/>
      <c r="D231" s="44"/>
      <c r="E231" s="44"/>
      <c r="F231" s="44"/>
      <c r="G231" s="44"/>
      <c r="H231" s="44"/>
      <c r="I231" s="44"/>
      <c r="J231" s="44"/>
      <c r="K231" s="44"/>
    </row>
    <row r="232" spans="1:17" ht="26.25" customHeight="1" x14ac:dyDescent="0.2">
      <c r="A232" s="3" t="s">
        <v>12</v>
      </c>
    </row>
    <row r="233" spans="1:17" s="60" customFormat="1" ht="15" customHeight="1" x14ac:dyDescent="0.25">
      <c r="A233" s="59" t="s">
        <v>246</v>
      </c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</row>
    <row r="234" spans="1:17" s="60" customFormat="1" ht="108.75" customHeight="1" x14ac:dyDescent="0.25">
      <c r="A234" s="61" t="s">
        <v>249</v>
      </c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</row>
    <row r="235" spans="1:17" s="60" customFormat="1" ht="15" customHeight="1" x14ac:dyDescent="0.25">
      <c r="A235" s="62" t="s">
        <v>247</v>
      </c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7" s="60" customFormat="1" ht="15" customHeight="1" x14ac:dyDescent="0.25">
      <c r="A236" s="63" t="s">
        <v>248</v>
      </c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</row>
    <row r="237" spans="1:17" s="60" customFormat="1" ht="15" x14ac:dyDescent="0.25">
      <c r="A237" s="64"/>
      <c r="B237" s="65"/>
      <c r="C237" s="66"/>
      <c r="D237" s="66"/>
      <c r="E237" s="67"/>
      <c r="F237" s="67"/>
      <c r="G237" s="67"/>
      <c r="H237" s="67"/>
      <c r="I237" s="68"/>
      <c r="J237" s="68"/>
      <c r="K237" s="69"/>
      <c r="L237" s="70"/>
      <c r="M237" s="69"/>
      <c r="N237" s="69"/>
    </row>
  </sheetData>
  <mergeCells count="19">
    <mergeCell ref="A233:N233"/>
    <mergeCell ref="A234:N234"/>
    <mergeCell ref="A235:N235"/>
    <mergeCell ref="A236:N236"/>
    <mergeCell ref="L2:N2"/>
    <mergeCell ref="L4:N4"/>
    <mergeCell ref="M6:N6"/>
    <mergeCell ref="A230:G230"/>
    <mergeCell ref="A231:K231"/>
    <mergeCell ref="A6:K6"/>
    <mergeCell ref="E8:G8"/>
    <mergeCell ref="H8:J8"/>
    <mergeCell ref="A8:A9"/>
    <mergeCell ref="B8:B9"/>
    <mergeCell ref="C8:C9"/>
    <mergeCell ref="A10:N10"/>
    <mergeCell ref="D8:D9"/>
    <mergeCell ref="K8:N8"/>
    <mergeCell ref="A7:N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Лида</cp:lastModifiedBy>
  <cp:lastPrinted>2020-09-10T09:44:34Z</cp:lastPrinted>
  <dcterms:created xsi:type="dcterms:W3CDTF">2014-01-15T18:15:09Z</dcterms:created>
  <dcterms:modified xsi:type="dcterms:W3CDTF">2022-02-08T06:21:17Z</dcterms:modified>
</cp:coreProperties>
</file>