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2020\Медикаменты 2020г\"/>
    </mc:Choice>
  </mc:AlternateContent>
  <bookViews>
    <workbookView xWindow="0" yWindow="0" windowWidth="21570" windowHeight="8055"/>
  </bookViews>
  <sheets>
    <sheet name="Расчет цены (2)" sheetId="3" r:id="rId1"/>
  </sheets>
  <calcPr calcId="162913"/>
</workbook>
</file>

<file path=xl/calcChain.xml><?xml version="1.0" encoding="utf-8"?>
<calcChain xmlns="http://schemas.openxmlformats.org/spreadsheetml/2006/main">
  <c r="O139" i="3" l="1"/>
  <c r="P139" i="3" s="1"/>
  <c r="Q139" i="3" s="1"/>
  <c r="R139" i="3" s="1"/>
  <c r="M139" i="3"/>
  <c r="L139" i="3"/>
  <c r="O138" i="3"/>
  <c r="P138" i="3" s="1"/>
  <c r="Q138" i="3" s="1"/>
  <c r="R138" i="3" s="1"/>
  <c r="M138" i="3"/>
  <c r="L138" i="3"/>
  <c r="O137" i="3"/>
  <c r="P137" i="3" s="1"/>
  <c r="Q137" i="3" s="1"/>
  <c r="R137" i="3" s="1"/>
  <c r="N137" i="3"/>
  <c r="M137" i="3"/>
  <c r="L137" i="3"/>
  <c r="O136" i="3"/>
  <c r="P136" i="3" s="1"/>
  <c r="Q136" i="3" s="1"/>
  <c r="R136" i="3" s="1"/>
  <c r="M136" i="3"/>
  <c r="L136" i="3"/>
  <c r="O135" i="3"/>
  <c r="P135" i="3" s="1"/>
  <c r="Q135" i="3" s="1"/>
  <c r="R135" i="3" s="1"/>
  <c r="M135" i="3"/>
  <c r="L135" i="3"/>
  <c r="L134" i="3"/>
  <c r="M134" i="3"/>
  <c r="N134" i="3" s="1"/>
  <c r="O134" i="3"/>
  <c r="P134" i="3" s="1"/>
  <c r="Q134" i="3" s="1"/>
  <c r="R134" i="3" s="1"/>
  <c r="L133" i="3"/>
  <c r="M133" i="3"/>
  <c r="N133" i="3" s="1"/>
  <c r="O133" i="3"/>
  <c r="P133" i="3" s="1"/>
  <c r="Q133" i="3" s="1"/>
  <c r="R133" i="3" s="1"/>
  <c r="L132" i="3"/>
  <c r="M132" i="3"/>
  <c r="O132" i="3"/>
  <c r="P132" i="3" s="1"/>
  <c r="Q132" i="3" s="1"/>
  <c r="R132" i="3" s="1"/>
  <c r="L131" i="3"/>
  <c r="M131" i="3"/>
  <c r="O131" i="3"/>
  <c r="P131" i="3"/>
  <c r="Q131" i="3" s="1"/>
  <c r="R131" i="3" s="1"/>
  <c r="L130" i="3"/>
  <c r="M130" i="3"/>
  <c r="O130" i="3"/>
  <c r="P130" i="3"/>
  <c r="Q130" i="3" s="1"/>
  <c r="R130" i="3" s="1"/>
  <c r="N136" i="3" l="1"/>
  <c r="N132" i="3"/>
  <c r="N130" i="3"/>
  <c r="N131" i="3"/>
  <c r="N138" i="3"/>
  <c r="N135" i="3"/>
  <c r="N139" i="3"/>
  <c r="O129" i="3"/>
  <c r="P129" i="3" s="1"/>
  <c r="Q129" i="3" s="1"/>
  <c r="R129" i="3" s="1"/>
  <c r="M129" i="3"/>
  <c r="L129" i="3"/>
  <c r="O128" i="3"/>
  <c r="P128" i="3" s="1"/>
  <c r="Q128" i="3" s="1"/>
  <c r="R128" i="3" s="1"/>
  <c r="M128" i="3"/>
  <c r="L128" i="3"/>
  <c r="O127" i="3"/>
  <c r="P127" i="3" s="1"/>
  <c r="Q127" i="3" s="1"/>
  <c r="R127" i="3" s="1"/>
  <c r="M127" i="3"/>
  <c r="L127" i="3"/>
  <c r="O126" i="3"/>
  <c r="P126" i="3" s="1"/>
  <c r="Q126" i="3" s="1"/>
  <c r="R126" i="3" s="1"/>
  <c r="M126" i="3"/>
  <c r="L126" i="3"/>
  <c r="O125" i="3"/>
  <c r="P125" i="3" s="1"/>
  <c r="Q125" i="3" s="1"/>
  <c r="R125" i="3" s="1"/>
  <c r="M125" i="3"/>
  <c r="L125" i="3"/>
  <c r="O124" i="3"/>
  <c r="P124" i="3" s="1"/>
  <c r="Q124" i="3" s="1"/>
  <c r="R124" i="3" s="1"/>
  <c r="M124" i="3"/>
  <c r="L124" i="3"/>
  <c r="O123" i="3"/>
  <c r="P123" i="3" s="1"/>
  <c r="Q123" i="3" s="1"/>
  <c r="R123" i="3" s="1"/>
  <c r="M123" i="3"/>
  <c r="L123" i="3"/>
  <c r="O122" i="3"/>
  <c r="P122" i="3" s="1"/>
  <c r="Q122" i="3" s="1"/>
  <c r="R122" i="3" s="1"/>
  <c r="M122" i="3"/>
  <c r="L122" i="3"/>
  <c r="O121" i="3"/>
  <c r="P121" i="3" s="1"/>
  <c r="Q121" i="3" s="1"/>
  <c r="R121" i="3" s="1"/>
  <c r="M121" i="3"/>
  <c r="L121" i="3"/>
  <c r="O120" i="3"/>
  <c r="P120" i="3" s="1"/>
  <c r="Q120" i="3" s="1"/>
  <c r="R120" i="3" s="1"/>
  <c r="M120" i="3"/>
  <c r="L120" i="3"/>
  <c r="O119" i="3"/>
  <c r="P119" i="3" s="1"/>
  <c r="Q119" i="3" s="1"/>
  <c r="R119" i="3" s="1"/>
  <c r="M119" i="3"/>
  <c r="L119" i="3"/>
  <c r="O118" i="3"/>
  <c r="P118" i="3" s="1"/>
  <c r="Q118" i="3" s="1"/>
  <c r="R118" i="3" s="1"/>
  <c r="M118" i="3"/>
  <c r="L118" i="3"/>
  <c r="O117" i="3"/>
  <c r="P117" i="3" s="1"/>
  <c r="Q117" i="3" s="1"/>
  <c r="R117" i="3" s="1"/>
  <c r="M117" i="3"/>
  <c r="L117" i="3"/>
  <c r="O116" i="3"/>
  <c r="P116" i="3" s="1"/>
  <c r="Q116" i="3" s="1"/>
  <c r="R116" i="3" s="1"/>
  <c r="M116" i="3"/>
  <c r="L116" i="3"/>
  <c r="O115" i="3"/>
  <c r="P115" i="3" s="1"/>
  <c r="Q115" i="3" s="1"/>
  <c r="R115" i="3" s="1"/>
  <c r="M115" i="3"/>
  <c r="L115" i="3"/>
  <c r="O114" i="3"/>
  <c r="P114" i="3" s="1"/>
  <c r="Q114" i="3" s="1"/>
  <c r="R114" i="3" s="1"/>
  <c r="M114" i="3"/>
  <c r="L114" i="3"/>
  <c r="O113" i="3"/>
  <c r="P113" i="3" s="1"/>
  <c r="Q113" i="3" s="1"/>
  <c r="R113" i="3" s="1"/>
  <c r="M113" i="3"/>
  <c r="L113" i="3"/>
  <c r="O112" i="3"/>
  <c r="P112" i="3" s="1"/>
  <c r="Q112" i="3" s="1"/>
  <c r="R112" i="3" s="1"/>
  <c r="M112" i="3"/>
  <c r="L112" i="3"/>
  <c r="O111" i="3"/>
  <c r="P111" i="3" s="1"/>
  <c r="Q111" i="3" s="1"/>
  <c r="R111" i="3" s="1"/>
  <c r="M111" i="3"/>
  <c r="L111" i="3"/>
  <c r="O110" i="3"/>
  <c r="P110" i="3" s="1"/>
  <c r="Q110" i="3" s="1"/>
  <c r="R110" i="3" s="1"/>
  <c r="M110" i="3"/>
  <c r="L110" i="3"/>
  <c r="O109" i="3"/>
  <c r="P109" i="3" s="1"/>
  <c r="Q109" i="3" s="1"/>
  <c r="R109" i="3" s="1"/>
  <c r="M109" i="3"/>
  <c r="L109" i="3"/>
  <c r="O108" i="3"/>
  <c r="P108" i="3" s="1"/>
  <c r="Q108" i="3" s="1"/>
  <c r="R108" i="3" s="1"/>
  <c r="M108" i="3"/>
  <c r="L108" i="3"/>
  <c r="O107" i="3"/>
  <c r="P107" i="3" s="1"/>
  <c r="Q107" i="3" s="1"/>
  <c r="R107" i="3" s="1"/>
  <c r="M107" i="3"/>
  <c r="L107" i="3"/>
  <c r="O106" i="3"/>
  <c r="P106" i="3" s="1"/>
  <c r="Q106" i="3" s="1"/>
  <c r="R106" i="3" s="1"/>
  <c r="M106" i="3"/>
  <c r="L106" i="3"/>
  <c r="O105" i="3"/>
  <c r="P105" i="3" s="1"/>
  <c r="Q105" i="3" s="1"/>
  <c r="R105" i="3" s="1"/>
  <c r="M105" i="3"/>
  <c r="L105" i="3"/>
  <c r="O104" i="3"/>
  <c r="P104" i="3" s="1"/>
  <c r="Q104" i="3" s="1"/>
  <c r="R104" i="3" s="1"/>
  <c r="M104" i="3"/>
  <c r="L104" i="3"/>
  <c r="O103" i="3"/>
  <c r="P103" i="3" s="1"/>
  <c r="Q103" i="3" s="1"/>
  <c r="R103" i="3" s="1"/>
  <c r="M103" i="3"/>
  <c r="L103" i="3"/>
  <c r="O102" i="3"/>
  <c r="P102" i="3" s="1"/>
  <c r="Q102" i="3" s="1"/>
  <c r="R102" i="3" s="1"/>
  <c r="M102" i="3"/>
  <c r="L102" i="3"/>
  <c r="O101" i="3"/>
  <c r="P101" i="3" s="1"/>
  <c r="Q101" i="3" s="1"/>
  <c r="R101" i="3" s="1"/>
  <c r="M101" i="3"/>
  <c r="L101" i="3"/>
  <c r="O100" i="3"/>
  <c r="P100" i="3" s="1"/>
  <c r="Q100" i="3" s="1"/>
  <c r="R100" i="3" s="1"/>
  <c r="M100" i="3"/>
  <c r="L100" i="3"/>
  <c r="O99" i="3"/>
  <c r="P99" i="3" s="1"/>
  <c r="Q99" i="3" s="1"/>
  <c r="R99" i="3" s="1"/>
  <c r="M99" i="3"/>
  <c r="L99" i="3"/>
  <c r="O98" i="3"/>
  <c r="P98" i="3" s="1"/>
  <c r="Q98" i="3" s="1"/>
  <c r="R98" i="3" s="1"/>
  <c r="M98" i="3"/>
  <c r="L98" i="3"/>
  <c r="O97" i="3"/>
  <c r="P97" i="3" s="1"/>
  <c r="Q97" i="3" s="1"/>
  <c r="R97" i="3" s="1"/>
  <c r="M97" i="3"/>
  <c r="L97" i="3"/>
  <c r="O96" i="3"/>
  <c r="P96" i="3" s="1"/>
  <c r="Q96" i="3" s="1"/>
  <c r="R96" i="3" s="1"/>
  <c r="M96" i="3"/>
  <c r="L96" i="3"/>
  <c r="O95" i="3"/>
  <c r="P95" i="3" s="1"/>
  <c r="Q95" i="3" s="1"/>
  <c r="R95" i="3" s="1"/>
  <c r="M95" i="3"/>
  <c r="L95" i="3"/>
  <c r="O94" i="3"/>
  <c r="P94" i="3" s="1"/>
  <c r="Q94" i="3" s="1"/>
  <c r="R94" i="3" s="1"/>
  <c r="M94" i="3"/>
  <c r="L94" i="3"/>
  <c r="O93" i="3"/>
  <c r="P93" i="3" s="1"/>
  <c r="Q93" i="3" s="1"/>
  <c r="R93" i="3" s="1"/>
  <c r="M93" i="3"/>
  <c r="L93" i="3"/>
  <c r="O92" i="3"/>
  <c r="P92" i="3" s="1"/>
  <c r="Q92" i="3" s="1"/>
  <c r="R92" i="3" s="1"/>
  <c r="M92" i="3"/>
  <c r="L92" i="3"/>
  <c r="O91" i="3"/>
  <c r="P91" i="3" s="1"/>
  <c r="Q91" i="3" s="1"/>
  <c r="R91" i="3" s="1"/>
  <c r="M91" i="3"/>
  <c r="L91" i="3"/>
  <c r="O90" i="3"/>
  <c r="P90" i="3" s="1"/>
  <c r="Q90" i="3" s="1"/>
  <c r="R90" i="3" s="1"/>
  <c r="M90" i="3"/>
  <c r="L90" i="3"/>
  <c r="O89" i="3"/>
  <c r="P89" i="3" s="1"/>
  <c r="Q89" i="3" s="1"/>
  <c r="R89" i="3" s="1"/>
  <c r="M89" i="3"/>
  <c r="L89" i="3"/>
  <c r="O88" i="3"/>
  <c r="P88" i="3" s="1"/>
  <c r="Q88" i="3" s="1"/>
  <c r="R88" i="3" s="1"/>
  <c r="M88" i="3"/>
  <c r="L88" i="3"/>
  <c r="O87" i="3"/>
  <c r="P87" i="3" s="1"/>
  <c r="Q87" i="3" s="1"/>
  <c r="R87" i="3" s="1"/>
  <c r="M87" i="3"/>
  <c r="L87" i="3"/>
  <c r="O86" i="3"/>
  <c r="P86" i="3" s="1"/>
  <c r="Q86" i="3" s="1"/>
  <c r="R86" i="3" s="1"/>
  <c r="M86" i="3"/>
  <c r="L86" i="3"/>
  <c r="O85" i="3"/>
  <c r="P85" i="3" s="1"/>
  <c r="Q85" i="3" s="1"/>
  <c r="R85" i="3" s="1"/>
  <c r="M85" i="3"/>
  <c r="L85" i="3"/>
  <c r="O84" i="3"/>
  <c r="P84" i="3" s="1"/>
  <c r="Q84" i="3" s="1"/>
  <c r="R84" i="3" s="1"/>
  <c r="M84" i="3"/>
  <c r="L84" i="3"/>
  <c r="O83" i="3"/>
  <c r="P83" i="3" s="1"/>
  <c r="Q83" i="3" s="1"/>
  <c r="R83" i="3" s="1"/>
  <c r="M83" i="3"/>
  <c r="L83" i="3"/>
  <c r="O82" i="3"/>
  <c r="P82" i="3" s="1"/>
  <c r="Q82" i="3" s="1"/>
  <c r="R82" i="3" s="1"/>
  <c r="M82" i="3"/>
  <c r="L82" i="3"/>
  <c r="O81" i="3"/>
  <c r="P81" i="3" s="1"/>
  <c r="Q81" i="3" s="1"/>
  <c r="R81" i="3" s="1"/>
  <c r="M81" i="3"/>
  <c r="L81" i="3"/>
  <c r="O80" i="3"/>
  <c r="P80" i="3" s="1"/>
  <c r="Q80" i="3" s="1"/>
  <c r="R80" i="3" s="1"/>
  <c r="M80" i="3"/>
  <c r="L80" i="3"/>
  <c r="O79" i="3"/>
  <c r="P79" i="3" s="1"/>
  <c r="Q79" i="3" s="1"/>
  <c r="R79" i="3" s="1"/>
  <c r="M79" i="3"/>
  <c r="L79" i="3"/>
  <c r="O78" i="3"/>
  <c r="P78" i="3" s="1"/>
  <c r="Q78" i="3" s="1"/>
  <c r="R78" i="3" s="1"/>
  <c r="M78" i="3"/>
  <c r="L78" i="3"/>
  <c r="O77" i="3"/>
  <c r="P77" i="3" s="1"/>
  <c r="Q77" i="3" s="1"/>
  <c r="R77" i="3" s="1"/>
  <c r="M77" i="3"/>
  <c r="L77" i="3"/>
  <c r="O76" i="3"/>
  <c r="P76" i="3" s="1"/>
  <c r="Q76" i="3" s="1"/>
  <c r="R76" i="3" s="1"/>
  <c r="M76" i="3"/>
  <c r="L76" i="3"/>
  <c r="O75" i="3"/>
  <c r="P75" i="3" s="1"/>
  <c r="Q75" i="3" s="1"/>
  <c r="R75" i="3" s="1"/>
  <c r="M75" i="3"/>
  <c r="L75" i="3"/>
  <c r="O74" i="3"/>
  <c r="P74" i="3" s="1"/>
  <c r="Q74" i="3" s="1"/>
  <c r="R74" i="3" s="1"/>
  <c r="M74" i="3"/>
  <c r="L74" i="3"/>
  <c r="O73" i="3"/>
  <c r="P73" i="3" s="1"/>
  <c r="Q73" i="3" s="1"/>
  <c r="R73" i="3" s="1"/>
  <c r="M73" i="3"/>
  <c r="L73" i="3"/>
  <c r="O72" i="3"/>
  <c r="P72" i="3" s="1"/>
  <c r="Q72" i="3" s="1"/>
  <c r="R72" i="3" s="1"/>
  <c r="M72" i="3"/>
  <c r="L72" i="3"/>
  <c r="O71" i="3"/>
  <c r="P71" i="3" s="1"/>
  <c r="Q71" i="3" s="1"/>
  <c r="R71" i="3" s="1"/>
  <c r="M71" i="3"/>
  <c r="L71" i="3"/>
  <c r="O70" i="3"/>
  <c r="P70" i="3" s="1"/>
  <c r="Q70" i="3" s="1"/>
  <c r="R70" i="3" s="1"/>
  <c r="M70" i="3"/>
  <c r="L70" i="3"/>
  <c r="O69" i="3"/>
  <c r="P69" i="3" s="1"/>
  <c r="Q69" i="3" s="1"/>
  <c r="R69" i="3" s="1"/>
  <c r="M69" i="3"/>
  <c r="L69" i="3"/>
  <c r="O68" i="3"/>
  <c r="P68" i="3" s="1"/>
  <c r="Q68" i="3" s="1"/>
  <c r="R68" i="3" s="1"/>
  <c r="M68" i="3"/>
  <c r="L68" i="3"/>
  <c r="O67" i="3"/>
  <c r="P67" i="3" s="1"/>
  <c r="Q67" i="3" s="1"/>
  <c r="R67" i="3" s="1"/>
  <c r="M67" i="3"/>
  <c r="L67" i="3"/>
  <c r="O66" i="3"/>
  <c r="P66" i="3" s="1"/>
  <c r="Q66" i="3" s="1"/>
  <c r="R66" i="3" s="1"/>
  <c r="M66" i="3"/>
  <c r="L66" i="3"/>
  <c r="O65" i="3"/>
  <c r="P65" i="3" s="1"/>
  <c r="Q65" i="3" s="1"/>
  <c r="R65" i="3" s="1"/>
  <c r="M65" i="3"/>
  <c r="L65" i="3"/>
  <c r="O64" i="3"/>
  <c r="P64" i="3" s="1"/>
  <c r="Q64" i="3" s="1"/>
  <c r="R64" i="3" s="1"/>
  <c r="M64" i="3"/>
  <c r="L64" i="3"/>
  <c r="O63" i="3"/>
  <c r="P63" i="3" s="1"/>
  <c r="Q63" i="3" s="1"/>
  <c r="R63" i="3" s="1"/>
  <c r="M63" i="3"/>
  <c r="L63" i="3"/>
  <c r="O62" i="3"/>
  <c r="P62" i="3" s="1"/>
  <c r="Q62" i="3" s="1"/>
  <c r="R62" i="3" s="1"/>
  <c r="M62" i="3"/>
  <c r="L62" i="3"/>
  <c r="O61" i="3"/>
  <c r="P61" i="3" s="1"/>
  <c r="Q61" i="3" s="1"/>
  <c r="R61" i="3" s="1"/>
  <c r="M61" i="3"/>
  <c r="L61" i="3"/>
  <c r="O60" i="3"/>
  <c r="P60" i="3" s="1"/>
  <c r="Q60" i="3" s="1"/>
  <c r="R60" i="3" s="1"/>
  <c r="M60" i="3"/>
  <c r="L60" i="3"/>
  <c r="O59" i="3"/>
  <c r="P59" i="3" s="1"/>
  <c r="Q59" i="3" s="1"/>
  <c r="R59" i="3" s="1"/>
  <c r="M59" i="3"/>
  <c r="L59" i="3"/>
  <c r="O58" i="3"/>
  <c r="P58" i="3" s="1"/>
  <c r="Q58" i="3" s="1"/>
  <c r="R58" i="3" s="1"/>
  <c r="M58" i="3"/>
  <c r="L58" i="3"/>
  <c r="O57" i="3"/>
  <c r="P57" i="3" s="1"/>
  <c r="Q57" i="3" s="1"/>
  <c r="R57" i="3" s="1"/>
  <c r="M57" i="3"/>
  <c r="L57" i="3"/>
  <c r="O56" i="3"/>
  <c r="P56" i="3" s="1"/>
  <c r="Q56" i="3" s="1"/>
  <c r="R56" i="3" s="1"/>
  <c r="M56" i="3"/>
  <c r="L56" i="3"/>
  <c r="O55" i="3"/>
  <c r="P55" i="3" s="1"/>
  <c r="Q55" i="3" s="1"/>
  <c r="R55" i="3" s="1"/>
  <c r="M55" i="3"/>
  <c r="L55" i="3"/>
  <c r="O54" i="3"/>
  <c r="P54" i="3" s="1"/>
  <c r="Q54" i="3" s="1"/>
  <c r="R54" i="3" s="1"/>
  <c r="M54" i="3"/>
  <c r="L54" i="3"/>
  <c r="O53" i="3"/>
  <c r="P53" i="3" s="1"/>
  <c r="Q53" i="3" s="1"/>
  <c r="R53" i="3" s="1"/>
  <c r="M53" i="3"/>
  <c r="L53" i="3"/>
  <c r="O52" i="3"/>
  <c r="P52" i="3" s="1"/>
  <c r="Q52" i="3" s="1"/>
  <c r="R52" i="3" s="1"/>
  <c r="M52" i="3"/>
  <c r="L52" i="3"/>
  <c r="O51" i="3"/>
  <c r="P51" i="3" s="1"/>
  <c r="Q51" i="3" s="1"/>
  <c r="R51" i="3" s="1"/>
  <c r="M51" i="3"/>
  <c r="L51" i="3"/>
  <c r="O50" i="3"/>
  <c r="P50" i="3" s="1"/>
  <c r="Q50" i="3" s="1"/>
  <c r="R50" i="3" s="1"/>
  <c r="M50" i="3"/>
  <c r="L50" i="3"/>
  <c r="O49" i="3"/>
  <c r="P49" i="3" s="1"/>
  <c r="Q49" i="3" s="1"/>
  <c r="R49" i="3" s="1"/>
  <c r="M49" i="3"/>
  <c r="L49" i="3"/>
  <c r="O48" i="3"/>
  <c r="P48" i="3" s="1"/>
  <c r="Q48" i="3" s="1"/>
  <c r="R48" i="3" s="1"/>
  <c r="M48" i="3"/>
  <c r="L48" i="3"/>
  <c r="O47" i="3"/>
  <c r="P47" i="3" s="1"/>
  <c r="Q47" i="3" s="1"/>
  <c r="R47" i="3" s="1"/>
  <c r="M47" i="3"/>
  <c r="L47" i="3"/>
  <c r="O46" i="3"/>
  <c r="P46" i="3" s="1"/>
  <c r="Q46" i="3" s="1"/>
  <c r="R46" i="3" s="1"/>
  <c r="M46" i="3"/>
  <c r="L46" i="3"/>
  <c r="O45" i="3"/>
  <c r="P45" i="3" s="1"/>
  <c r="Q45" i="3" s="1"/>
  <c r="R45" i="3" s="1"/>
  <c r="M45" i="3"/>
  <c r="L45" i="3"/>
  <c r="O44" i="3"/>
  <c r="P44" i="3" s="1"/>
  <c r="Q44" i="3" s="1"/>
  <c r="R44" i="3" s="1"/>
  <c r="M44" i="3"/>
  <c r="L44" i="3"/>
  <c r="O43" i="3"/>
  <c r="P43" i="3" s="1"/>
  <c r="Q43" i="3" s="1"/>
  <c r="R43" i="3" s="1"/>
  <c r="M43" i="3"/>
  <c r="L43" i="3"/>
  <c r="O42" i="3"/>
  <c r="P42" i="3" s="1"/>
  <c r="Q42" i="3" s="1"/>
  <c r="R42" i="3" s="1"/>
  <c r="M42" i="3"/>
  <c r="L42" i="3"/>
  <c r="O41" i="3"/>
  <c r="P41" i="3" s="1"/>
  <c r="Q41" i="3" s="1"/>
  <c r="R41" i="3" s="1"/>
  <c r="M41" i="3"/>
  <c r="L41" i="3"/>
  <c r="O40" i="3"/>
  <c r="P40" i="3" s="1"/>
  <c r="Q40" i="3" s="1"/>
  <c r="R40" i="3" s="1"/>
  <c r="M40" i="3"/>
  <c r="L40" i="3"/>
  <c r="O39" i="3"/>
  <c r="P39" i="3" s="1"/>
  <c r="Q39" i="3" s="1"/>
  <c r="R39" i="3" s="1"/>
  <c r="M39" i="3"/>
  <c r="L39" i="3"/>
  <c r="O38" i="3"/>
  <c r="P38" i="3" s="1"/>
  <c r="Q38" i="3" s="1"/>
  <c r="R38" i="3" s="1"/>
  <c r="M38" i="3"/>
  <c r="L38" i="3"/>
  <c r="O37" i="3"/>
  <c r="P37" i="3" s="1"/>
  <c r="Q37" i="3" s="1"/>
  <c r="R37" i="3" s="1"/>
  <c r="M37" i="3"/>
  <c r="L37" i="3"/>
  <c r="O36" i="3"/>
  <c r="P36" i="3" s="1"/>
  <c r="Q36" i="3" s="1"/>
  <c r="R36" i="3" s="1"/>
  <c r="M36" i="3"/>
  <c r="L36" i="3"/>
  <c r="O35" i="3"/>
  <c r="P35" i="3" s="1"/>
  <c r="Q35" i="3" s="1"/>
  <c r="R35" i="3" s="1"/>
  <c r="M35" i="3"/>
  <c r="L35" i="3"/>
  <c r="O34" i="3"/>
  <c r="P34" i="3" s="1"/>
  <c r="Q34" i="3" s="1"/>
  <c r="R34" i="3" s="1"/>
  <c r="M34" i="3"/>
  <c r="L34" i="3"/>
  <c r="O33" i="3"/>
  <c r="P33" i="3" s="1"/>
  <c r="Q33" i="3" s="1"/>
  <c r="R33" i="3" s="1"/>
  <c r="M33" i="3"/>
  <c r="L33" i="3"/>
  <c r="N37" i="3" l="1"/>
  <c r="N57" i="3"/>
  <c r="N73" i="3"/>
  <c r="N72" i="3"/>
  <c r="N79" i="3"/>
  <c r="N87" i="3"/>
  <c r="N91" i="3"/>
  <c r="N35" i="3"/>
  <c r="N59" i="3"/>
  <c r="N36" i="3"/>
  <c r="N40" i="3"/>
  <c r="N44" i="3"/>
  <c r="N52" i="3"/>
  <c r="N56" i="3"/>
  <c r="N60" i="3"/>
  <c r="N34" i="3"/>
  <c r="N38" i="3"/>
  <c r="N42" i="3"/>
  <c r="N46" i="3"/>
  <c r="N50" i="3"/>
  <c r="N54" i="3"/>
  <c r="N86" i="3"/>
  <c r="N90" i="3"/>
  <c r="N102" i="3"/>
  <c r="N106" i="3"/>
  <c r="N129" i="3"/>
  <c r="N127" i="3"/>
  <c r="N110" i="3"/>
  <c r="N126" i="3"/>
  <c r="N125" i="3"/>
  <c r="N122" i="3"/>
  <c r="N121" i="3"/>
  <c r="N118" i="3"/>
  <c r="N117" i="3"/>
  <c r="N114" i="3"/>
  <c r="N113" i="3"/>
  <c r="N108" i="3"/>
  <c r="N107" i="3"/>
  <c r="N124" i="3"/>
  <c r="N123" i="3"/>
  <c r="N120" i="3"/>
  <c r="N119" i="3"/>
  <c r="N115" i="3"/>
  <c r="N111" i="3"/>
  <c r="N109" i="3"/>
  <c r="N101" i="3"/>
  <c r="N99" i="3"/>
  <c r="N98" i="3"/>
  <c r="N89" i="3"/>
  <c r="N75" i="3"/>
  <c r="N67" i="3"/>
  <c r="N63" i="3"/>
  <c r="N61" i="3"/>
  <c r="N58" i="3"/>
  <c r="N53" i="3"/>
  <c r="N47" i="3"/>
  <c r="N43" i="3"/>
  <c r="N41" i="3"/>
  <c r="N33" i="3"/>
  <c r="N105" i="3"/>
  <c r="N104" i="3"/>
  <c r="N97" i="3"/>
  <c r="N94" i="3"/>
  <c r="N88" i="3"/>
  <c r="N85" i="3"/>
  <c r="N82" i="3"/>
  <c r="N81" i="3"/>
  <c r="N78" i="3"/>
  <c r="N70" i="3"/>
  <c r="N69" i="3"/>
  <c r="N68" i="3"/>
  <c r="N64" i="3"/>
  <c r="N55" i="3"/>
  <c r="N51" i="3"/>
  <c r="N49" i="3"/>
  <c r="N48" i="3"/>
  <c r="N45" i="3"/>
  <c r="N39" i="3"/>
  <c r="N65" i="3"/>
  <c r="N103" i="3"/>
  <c r="N95" i="3"/>
  <c r="N93" i="3"/>
  <c r="N92" i="3"/>
  <c r="N83" i="3"/>
  <c r="N77" i="3"/>
  <c r="N76" i="3"/>
  <c r="N74" i="3"/>
  <c r="N71" i="3"/>
  <c r="N66" i="3"/>
  <c r="N62" i="3"/>
  <c r="N112" i="3"/>
  <c r="N128" i="3"/>
  <c r="N84" i="3"/>
  <c r="N100" i="3"/>
  <c r="N116" i="3"/>
  <c r="N80" i="3"/>
  <c r="N96" i="3"/>
  <c r="O32" i="3"/>
  <c r="P32" i="3" s="1"/>
  <c r="Q32" i="3" s="1"/>
  <c r="R32" i="3" s="1"/>
  <c r="M32" i="3"/>
  <c r="L32" i="3"/>
  <c r="O31" i="3"/>
  <c r="P31" i="3" s="1"/>
  <c r="Q31" i="3" s="1"/>
  <c r="R31" i="3" s="1"/>
  <c r="M31" i="3"/>
  <c r="L31" i="3"/>
  <c r="O30" i="3"/>
  <c r="P30" i="3" s="1"/>
  <c r="Q30" i="3" s="1"/>
  <c r="R30" i="3" s="1"/>
  <c r="M30" i="3"/>
  <c r="L30" i="3"/>
  <c r="O29" i="3"/>
  <c r="P29" i="3" s="1"/>
  <c r="Q29" i="3" s="1"/>
  <c r="R29" i="3" s="1"/>
  <c r="M29" i="3"/>
  <c r="L29" i="3"/>
  <c r="O28" i="3"/>
  <c r="P28" i="3" s="1"/>
  <c r="Q28" i="3" s="1"/>
  <c r="R28" i="3" s="1"/>
  <c r="M28" i="3"/>
  <c r="L28" i="3"/>
  <c r="O27" i="3"/>
  <c r="P27" i="3" s="1"/>
  <c r="Q27" i="3" s="1"/>
  <c r="R27" i="3" s="1"/>
  <c r="M27" i="3"/>
  <c r="L27" i="3"/>
  <c r="O26" i="3"/>
  <c r="P26" i="3" s="1"/>
  <c r="Q26" i="3" s="1"/>
  <c r="R26" i="3" s="1"/>
  <c r="M26" i="3"/>
  <c r="L26" i="3"/>
  <c r="O25" i="3"/>
  <c r="P25" i="3" s="1"/>
  <c r="Q25" i="3" s="1"/>
  <c r="R25" i="3" s="1"/>
  <c r="M25" i="3"/>
  <c r="L25" i="3"/>
  <c r="O24" i="3"/>
  <c r="P24" i="3" s="1"/>
  <c r="Q24" i="3" s="1"/>
  <c r="R24" i="3" s="1"/>
  <c r="M24" i="3"/>
  <c r="L24" i="3"/>
  <c r="O23" i="3"/>
  <c r="P23" i="3" s="1"/>
  <c r="Q23" i="3" s="1"/>
  <c r="R23" i="3" s="1"/>
  <c r="M23" i="3"/>
  <c r="L23" i="3"/>
  <c r="O22" i="3"/>
  <c r="P22" i="3" s="1"/>
  <c r="Q22" i="3" s="1"/>
  <c r="R22" i="3" s="1"/>
  <c r="M22" i="3"/>
  <c r="L22" i="3"/>
  <c r="O21" i="3"/>
  <c r="P21" i="3" s="1"/>
  <c r="Q21" i="3" s="1"/>
  <c r="R21" i="3" s="1"/>
  <c r="M21" i="3"/>
  <c r="L21" i="3"/>
  <c r="O20" i="3"/>
  <c r="P20" i="3" s="1"/>
  <c r="Q20" i="3" s="1"/>
  <c r="R20" i="3" s="1"/>
  <c r="M20" i="3"/>
  <c r="L20" i="3"/>
  <c r="O19" i="3"/>
  <c r="P19" i="3" s="1"/>
  <c r="Q19" i="3" s="1"/>
  <c r="R19" i="3" s="1"/>
  <c r="M19" i="3"/>
  <c r="L19" i="3"/>
  <c r="O18" i="3"/>
  <c r="P18" i="3" s="1"/>
  <c r="Q18" i="3" s="1"/>
  <c r="R18" i="3" s="1"/>
  <c r="M18" i="3"/>
  <c r="L18" i="3"/>
  <c r="O17" i="3"/>
  <c r="P17" i="3" s="1"/>
  <c r="Q17" i="3" s="1"/>
  <c r="R17" i="3" s="1"/>
  <c r="M17" i="3"/>
  <c r="L17" i="3"/>
  <c r="O16" i="3"/>
  <c r="P16" i="3" s="1"/>
  <c r="Q16" i="3" s="1"/>
  <c r="R16" i="3" s="1"/>
  <c r="M16" i="3"/>
  <c r="L16" i="3"/>
  <c r="O15" i="3"/>
  <c r="P15" i="3" s="1"/>
  <c r="Q15" i="3" s="1"/>
  <c r="R15" i="3" s="1"/>
  <c r="M15" i="3"/>
  <c r="L15" i="3"/>
  <c r="O14" i="3"/>
  <c r="P14" i="3" s="1"/>
  <c r="Q14" i="3" s="1"/>
  <c r="R14" i="3" s="1"/>
  <c r="M14" i="3"/>
  <c r="L14" i="3"/>
  <c r="O13" i="3"/>
  <c r="P13" i="3" s="1"/>
  <c r="Q13" i="3" s="1"/>
  <c r="R13" i="3" s="1"/>
  <c r="M13" i="3"/>
  <c r="L13" i="3"/>
  <c r="O12" i="3"/>
  <c r="P12" i="3" s="1"/>
  <c r="Q12" i="3" s="1"/>
  <c r="R12" i="3" s="1"/>
  <c r="M12" i="3"/>
  <c r="L12" i="3"/>
  <c r="O11" i="3"/>
  <c r="P11" i="3" s="1"/>
  <c r="Q11" i="3" s="1"/>
  <c r="R11" i="3" s="1"/>
  <c r="M11" i="3"/>
  <c r="L11" i="3"/>
  <c r="O10" i="3"/>
  <c r="P10" i="3" s="1"/>
  <c r="Q10" i="3" s="1"/>
  <c r="R10" i="3" s="1"/>
  <c r="M10" i="3"/>
  <c r="L10" i="3"/>
  <c r="O9" i="3"/>
  <c r="P9" i="3" s="1"/>
  <c r="Q9" i="3" s="1"/>
  <c r="R9" i="3" s="1"/>
  <c r="M9" i="3"/>
  <c r="L9" i="3"/>
  <c r="O8" i="3"/>
  <c r="P8" i="3" s="1"/>
  <c r="Q8" i="3" s="1"/>
  <c r="R8" i="3" s="1"/>
  <c r="M8" i="3"/>
  <c r="L8" i="3"/>
  <c r="L7" i="3"/>
  <c r="M7" i="3"/>
  <c r="O7" i="3"/>
  <c r="P7" i="3" s="1"/>
  <c r="Q7" i="3" s="1"/>
  <c r="R7" i="3" s="1"/>
  <c r="R140" i="3" l="1"/>
  <c r="N15" i="3"/>
  <c r="N31" i="3"/>
  <c r="N12" i="3"/>
  <c r="N24" i="3"/>
  <c r="N7" i="3"/>
  <c r="N8" i="3"/>
  <c r="N17" i="3"/>
  <c r="N23" i="3"/>
  <c r="N9" i="3"/>
  <c r="N22" i="3"/>
  <c r="N26" i="3"/>
  <c r="N19" i="3"/>
  <c r="N25" i="3"/>
  <c r="N29" i="3"/>
  <c r="N10" i="3"/>
  <c r="N28" i="3"/>
  <c r="N11" i="3"/>
  <c r="N20" i="3"/>
  <c r="N27" i="3"/>
  <c r="N16" i="3"/>
  <c r="N18" i="3"/>
  <c r="N32" i="3"/>
  <c r="N14" i="3"/>
  <c r="N30" i="3"/>
  <c r="N21" i="3"/>
  <c r="N13" i="3"/>
</calcChain>
</file>

<file path=xl/sharedStrings.xml><?xml version="1.0" encoding="utf-8"?>
<sst xmlns="http://schemas.openxmlformats.org/spreadsheetml/2006/main" count="390" uniqueCount="161">
  <si>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</si>
  <si>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</si>
  <si>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</si>
  <si>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</si>
  <si>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</si>
  <si>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</si>
  <si>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</si>
  <si>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</si>
  <si>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</si>
  <si>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</si>
  <si>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</si>
  <si>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</si>
  <si>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</si>
  <si>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r>
      <t xml:space="preserve">коэффициент вариации цен V (%)           </t>
    </r>
    <r>
      <rPr>
        <i/>
        <sz val="10"/>
        <color theme="1"/>
        <rFont val="Arial"/>
        <family val="2"/>
        <charset val="204"/>
      </rPr>
      <t xml:space="preserve">         (не должен превышать 33%)</t>
    </r>
  </si>
  <si>
    <t>Приложение № 1</t>
  </si>
  <si>
    <t>Специалист по закупкам</t>
  </si>
  <si>
    <t>Разина Н.В.</t>
  </si>
  <si>
    <t>уп.</t>
  </si>
  <si>
    <t>Лоперамид</t>
  </si>
  <si>
    <t>Панкреатин</t>
  </si>
  <si>
    <t>Омепразол</t>
  </si>
  <si>
    <t>Папаверин</t>
  </si>
  <si>
    <t>Бендазол</t>
  </si>
  <si>
    <t>Активированный уголь</t>
  </si>
  <si>
    <t>Метформин</t>
  </si>
  <si>
    <t>Гепарин натрия+Бензокаин+Бензилникотинат</t>
  </si>
  <si>
    <t>Спиронолактон</t>
  </si>
  <si>
    <t>Бисопролол</t>
  </si>
  <si>
    <t>Мяты перечной листьев масло+Фенобарбитал+Этилбромизовалерианат</t>
  </si>
  <si>
    <t>Лозартан</t>
  </si>
  <si>
    <t>Дигоксин</t>
  </si>
  <si>
    <t>Лизиноприл</t>
  </si>
  <si>
    <t>Эналаприл</t>
  </si>
  <si>
    <t>Магния сульфат</t>
  </si>
  <si>
    <t>Торасемид</t>
  </si>
  <si>
    <t>Амлодипин</t>
  </si>
  <si>
    <t>Водорода пероксид</t>
  </si>
  <si>
    <t>Йод+[Калия йодид+Этанол]</t>
  </si>
  <si>
    <t>Бриллиантовый зеленый</t>
  </si>
  <si>
    <t>Нимесулид</t>
  </si>
  <si>
    <t>Кетопрофен</t>
  </si>
  <si>
    <t>Пироксикам</t>
  </si>
  <si>
    <t>Тиамин</t>
  </si>
  <si>
    <t>Пиридоксин</t>
  </si>
  <si>
    <t>Цианокобаламин</t>
  </si>
  <si>
    <t>Аскорбиновая кислота</t>
  </si>
  <si>
    <t>Никетамид</t>
  </si>
  <si>
    <t>Карбамазепин</t>
  </si>
  <si>
    <t>Глицин</t>
  </si>
  <si>
    <t>Бромдигидрохлорфенилбензодиазепин</t>
  </si>
  <si>
    <t>Преднизолон</t>
  </si>
  <si>
    <t>Флуоцинолона ацетонид</t>
  </si>
  <si>
    <t>Ципрофлоксацин</t>
  </si>
  <si>
    <t>Хлорамфеникол</t>
  </si>
  <si>
    <t>Амоксициллин</t>
  </si>
  <si>
    <t>Сульфацетамид</t>
  </si>
  <si>
    <t>Нафазолин</t>
  </si>
  <si>
    <t>Камфора</t>
  </si>
  <si>
    <t>Троксерутин</t>
  </si>
  <si>
    <t>Ацетилсалициловая кислота+кофеин+ парацетамол</t>
  </si>
  <si>
    <t>Метамизол натрия+Питофенон+Фенпивериния бромид</t>
  </si>
  <si>
    <t>Метамизол натрия+Триацетонамин-4-толуолсульфонат</t>
  </si>
  <si>
    <t>Камфора+Хлоробутанол+Эвкалипта прутовидного листьев масло+[Левоментол]</t>
  </si>
  <si>
    <t>Мяты перечной листьев масло+Месульфамид+Сульфатиазол+Тимол+Эвкалипта шарикового листьев масло</t>
  </si>
  <si>
    <t>Амброксол</t>
  </si>
  <si>
    <t>Декстроза</t>
  </si>
  <si>
    <t>Дроперидол</t>
  </si>
  <si>
    <t>Амилметакрезол2 &lt;4—дихлорбензиловый спирт</t>
  </si>
  <si>
    <t>Сульфаниламид</t>
  </si>
  <si>
    <t>Каптоприл</t>
  </si>
  <si>
    <t>Цинка оксид</t>
  </si>
  <si>
    <t>Циндол</t>
  </si>
  <si>
    <t>Тетрациклин</t>
  </si>
  <si>
    <t>Атенолол</t>
  </si>
  <si>
    <t>Мукалтин</t>
  </si>
  <si>
    <t>Линимент синтомицина</t>
  </si>
  <si>
    <t>Коделак бронхо</t>
  </si>
  <si>
    <t>Кофеин</t>
  </si>
  <si>
    <t>Пирацетам</t>
  </si>
  <si>
    <t>Ибупрофен</t>
  </si>
  <si>
    <t>Доксициклин</t>
  </si>
  <si>
    <t>Цефтриаксон</t>
  </si>
  <si>
    <t>Эпинефрин</t>
  </si>
  <si>
    <t>Ранитидин</t>
  </si>
  <si>
    <t>Платифиллин</t>
  </si>
  <si>
    <t>Сеннозиды А и В</t>
  </si>
  <si>
    <t>Смектит</t>
  </si>
  <si>
    <t>Дексаметазон</t>
  </si>
  <si>
    <t>Ксилометазолин</t>
  </si>
  <si>
    <t>вода</t>
  </si>
  <si>
    <t>Аллохол</t>
  </si>
  <si>
    <t>Бронхолетин</t>
  </si>
  <si>
    <t>Левомеколь</t>
  </si>
  <si>
    <t>Меновазин</t>
  </si>
  <si>
    <t xml:space="preserve">Прокаин </t>
  </si>
  <si>
    <t>Лидокаин</t>
  </si>
  <si>
    <t>нитроглицирин</t>
  </si>
  <si>
    <t>ацетилцистеин</t>
  </si>
  <si>
    <t>кальция глюконат</t>
  </si>
  <si>
    <t>рифамицин</t>
  </si>
  <si>
    <t xml:space="preserve">КП 1 </t>
  </si>
  <si>
    <t>КП 2</t>
  </si>
  <si>
    <t>КП3</t>
  </si>
  <si>
    <t>Валидол</t>
  </si>
  <si>
    <t>к техническому заданию  на приобретение медикаментов для ГАУСО МО "Ступинский КЦСОН"</t>
  </si>
  <si>
    <t>Дротаверин таб</t>
  </si>
  <si>
    <t>Дротаверин р-р</t>
  </si>
  <si>
    <t>Натрия хлорид 200мл</t>
  </si>
  <si>
    <t>Индовазин</t>
  </si>
  <si>
    <t>Ацетилсалициловая кислота 0,1</t>
  </si>
  <si>
    <t>Хондроитин</t>
  </si>
  <si>
    <t>Диклофенак мазь</t>
  </si>
  <si>
    <t>Диклофенак р-р</t>
  </si>
  <si>
    <t>Хлоропирамин таб</t>
  </si>
  <si>
    <t>Хлоропирамин р-р</t>
  </si>
  <si>
    <t>Парацетамол 200</t>
  </si>
  <si>
    <t>Ацетилсалициловая кислота 0,5</t>
  </si>
  <si>
    <t>Бетаметазон, гентамицин, клотримазол</t>
  </si>
  <si>
    <t>Амброксол сир</t>
  </si>
  <si>
    <t>Аминофиллин р-р</t>
  </si>
  <si>
    <t>Бромгексин 4мг</t>
  </si>
  <si>
    <t>Бромгексин 8мг</t>
  </si>
  <si>
    <t>Кеторолак р-р</t>
  </si>
  <si>
    <t>Аминофиллин таб</t>
  </si>
  <si>
    <t>Хлоргексидин</t>
  </si>
  <si>
    <t>Пропранолол</t>
  </si>
  <si>
    <t>Фуросемид</t>
  </si>
  <si>
    <t>Метоклопрамид таб</t>
  </si>
  <si>
    <t>Метоклопрамид р-р</t>
  </si>
  <si>
    <t>Ибупрофен таб</t>
  </si>
  <si>
    <t>Натрия хлорид амп.</t>
  </si>
  <si>
    <t>декспантенол</t>
  </si>
  <si>
    <t>Нифедипин</t>
  </si>
  <si>
    <t>Парацетамол 500</t>
  </si>
  <si>
    <t>Детский крем</t>
  </si>
  <si>
    <t>Фиточай</t>
  </si>
  <si>
    <t>Хвойный экстракт</t>
  </si>
  <si>
    <t>Соль морская для ванн</t>
  </si>
  <si>
    <t>Скипидарная эмульсия желтая</t>
  </si>
  <si>
    <t>Экстраккт для кислородного коктейля</t>
  </si>
  <si>
    <t>Бишофит</t>
  </si>
  <si>
    <t>Скипидарная эмульсия белая</t>
  </si>
  <si>
    <t>Смеси для ингаляций</t>
  </si>
  <si>
    <t>Йодобром</t>
  </si>
  <si>
    <t>фл</t>
  </si>
  <si>
    <t xml:space="preserve">Расчет и обоснование начальной (максимальной) цены договора методом сопоставимых рыночных цен (Н(М)ЦД) 
</t>
  </si>
  <si>
    <t>Однородность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</si>
  <si>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</si>
  <si>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r>
      <rPr>
        <b/>
        <sz val="10"/>
        <color theme="1"/>
        <rFont val="Arial"/>
        <family val="2"/>
        <charset val="204"/>
      </rPr>
      <t>Расчет Н(М)ЦД по формуле</t>
    </r>
    <r>
      <rPr>
        <sz val="10"/>
        <color theme="1"/>
        <rFont val="Arial"/>
        <family val="2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</si>
  <si>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Н(М)ЦД договора с учетом округления цены за единицу (руб.)</t>
  </si>
  <si>
    <t>Начальная (максимальная) цена составляет 343 507,08 (триста сорок три тысячи пятьсот семь) рублей 08 копейки</t>
  </si>
  <si>
    <t>Парацетамол+фенилэфрин+аскорбиновая к-та/простудокс/</t>
  </si>
  <si>
    <t>Метамизол натрия/анальгин/</t>
  </si>
  <si>
    <t>Сульфатиазол серебра/аргосульфан/</t>
  </si>
  <si>
    <t>Калия и магния аспарагинат/аспаркам/</t>
  </si>
  <si>
    <t>Метамизол натрия р-р/баралгин М/</t>
  </si>
  <si>
    <t>Метамизол натрия, питофенон, фенпивериния бромид /брал</t>
  </si>
  <si>
    <t>Гексэтидин/гексорал/</t>
  </si>
  <si>
    <t>Кеторолак таб/кетанов/</t>
  </si>
  <si>
    <t>Диоксометилтетрагидропиримидин+Хлорамфеникол/левометил/</t>
  </si>
  <si>
    <t>Гексэтидин/Максиколд Лор/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</si>
</sst>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2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 applyProtection="1">
      <alignment vertical="center"/>
      <protection locked="0"/>
    </xf>
    <xf numFmtId="14" fontId="4" fillId="2" borderId="0" xfId="0" applyNumberFormat="1" applyFont="1" applyFill="1"/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2" fontId="10" fillId="0" borderId="2" xfId="0" applyNumberFormat="1" applyFont="1" applyFill="1" applyBorder="1" applyAlignment="1">
      <alignment horizontal="right" wrapText="1"/>
    </xf>
    <xf numFmtId="2" fontId="8" fillId="0" borderId="2" xfId="0" applyNumberFormat="1" applyFont="1" applyFill="1" applyBorder="1" applyAlignment="1">
      <alignment horizontal="center" vertical="center" wrapText="1"/>
    </xf>
    <xf numFmtId="2" fontId="0" fillId="0" borderId="2" xfId="0" applyNumberFormat="1" applyBorder="1"/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12" fillId="3" borderId="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right" wrapText="1"/>
    </xf>
    <xf numFmtId="2" fontId="0" fillId="0" borderId="4" xfId="0" applyNumberFormat="1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5</xdr:row>
      <xdr:rowOff>952500</xdr:rowOff>
    </xdr:from>
    <xdr:to>
      <xdr:col>14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87225" y="32289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923925</xdr:rowOff>
    </xdr:from>
    <xdr:to>
      <xdr:col>12</xdr:col>
      <xdr:colOff>1019175</xdr:colOff>
      <xdr:row>5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58525" y="32004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47625</xdr:colOff>
      <xdr:row>5</xdr:row>
      <xdr:rowOff>2085975</xdr:rowOff>
    </xdr:from>
    <xdr:to>
      <xdr:col>15</xdr:col>
      <xdr:colOff>19050</xdr:colOff>
      <xdr:row>5</xdr:row>
      <xdr:rowOff>2438400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68300" y="4362450"/>
          <a:ext cx="1485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152400</xdr:colOff>
      <xdr:row>5</xdr:row>
      <xdr:rowOff>1809750</xdr:rowOff>
    </xdr:from>
    <xdr:to>
      <xdr:col>14</xdr:col>
      <xdr:colOff>304800</xdr:colOff>
      <xdr:row>5</xdr:row>
      <xdr:rowOff>2038350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173075" y="40862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7"/>
  <sheetViews>
    <sheetView tabSelected="1" zoomScale="70" zoomScaleNormal="70" workbookViewId="0">
      <selection activeCell="G108" sqref="G108"/>
    </sheetView>
  </sheetViews>
  <sheetFormatPr defaultColWidth="9.140625" defaultRowHeight="12.75" x14ac:dyDescent="0.2"/>
  <cols>
    <col min="1" max="1" width="5.85546875" style="1" customWidth="1"/>
    <col min="2" max="2" width="49.140625" style="1" customWidth="1"/>
    <col min="3" max="3" width="7.85546875" style="1" customWidth="1"/>
    <col min="4" max="4" width="9.5703125" style="1" customWidth="1"/>
    <col min="5" max="5" width="11.7109375" style="1" customWidth="1"/>
    <col min="6" max="6" width="12.42578125" style="1" customWidth="1"/>
    <col min="7" max="7" width="11.85546875" style="1" customWidth="1"/>
    <col min="8" max="8" width="2.140625" style="1" customWidth="1"/>
    <col min="9" max="9" width="9.85546875" style="1" customWidth="1"/>
    <col min="10" max="10" width="11" style="1" customWidth="1"/>
    <col min="11" max="11" width="9.42578125" style="1" hidden="1" customWidth="1"/>
    <col min="12" max="12" width="14.7109375" style="1" customWidth="1"/>
    <col min="13" max="13" width="15.42578125" style="1" customWidth="1"/>
    <col min="14" max="14" width="14.28515625" style="1" customWidth="1"/>
    <col min="15" max="15" width="22.7109375" style="1" customWidth="1"/>
    <col min="16" max="16" width="23.140625" style="1" customWidth="1"/>
    <col min="17" max="17" width="12.42578125" style="1" customWidth="1"/>
    <col min="18" max="18" width="16.42578125" style="1" bestFit="1" customWidth="1"/>
    <col min="19" max="16384" width="9.140625" style="1"/>
  </cols>
  <sheetData>
    <row r="1" spans="1:18" ht="30.75" customHeight="1" x14ac:dyDescent="0.2">
      <c r="O1" s="1" t="s">
        <v>14</v>
      </c>
      <c r="P1" s="37"/>
      <c r="Q1" s="38"/>
      <c r="R1" s="38"/>
    </row>
    <row r="3" spans="1:18" ht="27" customHeight="1" x14ac:dyDescent="0.2">
      <c r="A3" s="39" t="s">
        <v>145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18" ht="27" customHeight="1" x14ac:dyDescent="0.2">
      <c r="A4" s="13"/>
      <c r="B4" s="13"/>
      <c r="C4" s="3"/>
      <c r="D4" s="3"/>
      <c r="E4" s="40" t="s">
        <v>104</v>
      </c>
      <c r="F4" s="40"/>
      <c r="G4" s="40"/>
      <c r="H4" s="40"/>
      <c r="I4" s="40"/>
      <c r="J4" s="40"/>
      <c r="K4" s="40"/>
      <c r="L4" s="40"/>
      <c r="M4" s="40"/>
      <c r="N4" s="40"/>
      <c r="O4" s="40"/>
      <c r="P4" s="13"/>
      <c r="Q4" s="13"/>
      <c r="R4" s="13"/>
    </row>
    <row r="5" spans="1:18" ht="39" customHeight="1" x14ac:dyDescent="0.2">
      <c r="A5" s="41" t="s">
        <v>0</v>
      </c>
      <c r="B5" s="41" t="s">
        <v>10</v>
      </c>
      <c r="C5" s="42" t="s">
        <v>1</v>
      </c>
      <c r="D5" s="42" t="s">
        <v>2</v>
      </c>
      <c r="E5" s="44" t="s">
        <v>3</v>
      </c>
      <c r="F5" s="40"/>
      <c r="G5" s="40"/>
      <c r="H5" s="45"/>
      <c r="I5" s="45"/>
      <c r="J5" s="44" t="s">
        <v>11</v>
      </c>
      <c r="K5" s="46"/>
      <c r="L5" s="47" t="s">
        <v>146</v>
      </c>
      <c r="M5" s="47"/>
      <c r="N5" s="47"/>
      <c r="O5" s="48" t="s">
        <v>147</v>
      </c>
      <c r="P5" s="48"/>
      <c r="Q5" s="48"/>
      <c r="R5" s="48"/>
    </row>
    <row r="6" spans="1:18" ht="196.5" customHeight="1" thickBot="1" x14ac:dyDescent="0.25">
      <c r="A6" s="41"/>
      <c r="B6" s="42"/>
      <c r="C6" s="43"/>
      <c r="D6" s="43"/>
      <c r="E6" s="4" t="s">
        <v>100</v>
      </c>
      <c r="F6" s="4" t="s">
        <v>101</v>
      </c>
      <c r="G6" s="4" t="s">
        <v>102</v>
      </c>
      <c r="H6" s="4"/>
      <c r="I6" s="4"/>
      <c r="J6" s="4" t="s">
        <v>12</v>
      </c>
      <c r="K6" s="4" t="s">
        <v>6</v>
      </c>
      <c r="L6" s="12" t="s">
        <v>5</v>
      </c>
      <c r="M6" s="12" t="s">
        <v>4</v>
      </c>
      <c r="N6" s="12" t="s">
        <v>13</v>
      </c>
      <c r="O6" s="5" t="s">
        <v>148</v>
      </c>
      <c r="P6" s="12" t="s">
        <v>8</v>
      </c>
      <c r="Q6" s="12" t="s">
        <v>9</v>
      </c>
      <c r="R6" s="12" t="s">
        <v>149</v>
      </c>
    </row>
    <row r="7" spans="1:18" ht="30" customHeight="1" thickBot="1" x14ac:dyDescent="0.3">
      <c r="A7" s="14">
        <v>1</v>
      </c>
      <c r="B7" s="25" t="s">
        <v>18</v>
      </c>
      <c r="C7" s="53" t="s">
        <v>17</v>
      </c>
      <c r="D7" s="56">
        <v>65</v>
      </c>
      <c r="E7" s="54">
        <v>25.06</v>
      </c>
      <c r="F7" s="23">
        <v>47.28</v>
      </c>
      <c r="G7" s="23">
        <v>36.17</v>
      </c>
      <c r="H7" s="6"/>
      <c r="I7" s="6"/>
      <c r="J7" s="7"/>
      <c r="K7" s="7" t="s">
        <v>7</v>
      </c>
      <c r="L7" s="6">
        <f t="shared" ref="L7" si="0">AVERAGE(E7:G7)</f>
        <v>36.17</v>
      </c>
      <c r="M7" s="8">
        <f t="shared" ref="M7" si="1">STDEV(E7:G7)</f>
        <v>11.109999999999989</v>
      </c>
      <c r="N7" s="8">
        <f t="shared" ref="N7" si="2">M7/L7*100</f>
        <v>30.716063035664881</v>
      </c>
      <c r="O7" s="6">
        <f t="shared" ref="O7" si="3">((D7/3)*(SUM(E7:G7)))</f>
        <v>2351.0500000000002</v>
      </c>
      <c r="P7" s="6">
        <f t="shared" ref="P7" si="4">O7/D7</f>
        <v>36.17</v>
      </c>
      <c r="Q7" s="6">
        <f t="shared" ref="Q7" si="5">ROUNDDOWN(P7,2)</f>
        <v>36.17</v>
      </c>
      <c r="R7" s="6">
        <f>Q7*D7</f>
        <v>2351.0500000000002</v>
      </c>
    </row>
    <row r="8" spans="1:18" ht="30" customHeight="1" thickBot="1" x14ac:dyDescent="0.3">
      <c r="A8" s="14">
        <v>2</v>
      </c>
      <c r="B8" s="26" t="s">
        <v>19</v>
      </c>
      <c r="C8" s="53" t="s">
        <v>17</v>
      </c>
      <c r="D8" s="57">
        <v>48</v>
      </c>
      <c r="E8" s="55">
        <v>60.89</v>
      </c>
      <c r="F8" s="23">
        <v>83</v>
      </c>
      <c r="G8" s="23">
        <v>72</v>
      </c>
      <c r="H8" s="6"/>
      <c r="I8" s="6"/>
      <c r="J8" s="7"/>
      <c r="K8" s="7"/>
      <c r="L8" s="6">
        <f t="shared" ref="L8:L71" si="6">AVERAGE(E8:G8)</f>
        <v>71.963333333333324</v>
      </c>
      <c r="M8" s="8">
        <f t="shared" ref="M8:M71" si="7">STDEV(E8:G8)</f>
        <v>11.055045605212745</v>
      </c>
      <c r="N8" s="8">
        <f t="shared" ref="N8:N71" si="8">M8/L8*100</f>
        <v>15.362053275111512</v>
      </c>
      <c r="O8" s="6">
        <f t="shared" ref="O8:O32" si="9">((D8/3)*(SUM(E8:G8)))</f>
        <v>3454.24</v>
      </c>
      <c r="P8" s="6">
        <f t="shared" ref="P8:P71" si="10">O8/D8</f>
        <v>71.963333333333324</v>
      </c>
      <c r="Q8" s="6">
        <f t="shared" ref="Q8:Q71" si="11">ROUNDDOWN(P8,2)</f>
        <v>71.959999999999994</v>
      </c>
      <c r="R8" s="6">
        <f t="shared" ref="R8:R71" si="12">Q8*D8</f>
        <v>3454.08</v>
      </c>
    </row>
    <row r="9" spans="1:18" ht="30" customHeight="1" thickBot="1" x14ac:dyDescent="0.3">
      <c r="A9" s="14">
        <v>3</v>
      </c>
      <c r="B9" s="26" t="s">
        <v>105</v>
      </c>
      <c r="C9" s="53" t="s">
        <v>17</v>
      </c>
      <c r="D9" s="56">
        <v>10</v>
      </c>
      <c r="E9" s="55">
        <v>58.24</v>
      </c>
      <c r="F9" s="23">
        <v>80.459999999999994</v>
      </c>
      <c r="G9" s="23">
        <v>69.349999999999994</v>
      </c>
      <c r="H9" s="6"/>
      <c r="I9" s="6"/>
      <c r="J9" s="7"/>
      <c r="K9" s="7"/>
      <c r="L9" s="6">
        <f t="shared" si="6"/>
        <v>69.349999999999994</v>
      </c>
      <c r="M9" s="8">
        <f t="shared" si="7"/>
        <v>11.11000000000004</v>
      </c>
      <c r="N9" s="8">
        <f t="shared" si="8"/>
        <v>16.020187454938775</v>
      </c>
      <c r="O9" s="6">
        <f t="shared" si="9"/>
        <v>693.5</v>
      </c>
      <c r="P9" s="6">
        <f t="shared" si="10"/>
        <v>69.349999999999994</v>
      </c>
      <c r="Q9" s="6">
        <f t="shared" si="11"/>
        <v>69.349999999999994</v>
      </c>
      <c r="R9" s="6">
        <f t="shared" si="12"/>
        <v>693.5</v>
      </c>
    </row>
    <row r="10" spans="1:18" ht="30" customHeight="1" thickBot="1" x14ac:dyDescent="0.3">
      <c r="A10" s="14">
        <v>4</v>
      </c>
      <c r="B10" s="26" t="s">
        <v>106</v>
      </c>
      <c r="C10" s="53" t="s">
        <v>17</v>
      </c>
      <c r="D10" s="57">
        <v>12</v>
      </c>
      <c r="E10" s="55">
        <v>63.27</v>
      </c>
      <c r="F10" s="23">
        <v>85.49</v>
      </c>
      <c r="G10" s="23">
        <v>74.38</v>
      </c>
      <c r="H10" s="6"/>
      <c r="I10" s="6"/>
      <c r="J10" s="7"/>
      <c r="K10" s="7"/>
      <c r="L10" s="6">
        <f t="shared" si="6"/>
        <v>74.38</v>
      </c>
      <c r="M10" s="8">
        <f t="shared" si="7"/>
        <v>11.11</v>
      </c>
      <c r="N10" s="8">
        <f t="shared" si="8"/>
        <v>14.936810970691047</v>
      </c>
      <c r="O10" s="6">
        <f t="shared" si="9"/>
        <v>892.56</v>
      </c>
      <c r="P10" s="6">
        <f t="shared" si="10"/>
        <v>74.38</v>
      </c>
      <c r="Q10" s="6">
        <f t="shared" si="11"/>
        <v>74.38</v>
      </c>
      <c r="R10" s="6">
        <f t="shared" si="12"/>
        <v>892.56</v>
      </c>
    </row>
    <row r="11" spans="1:18" ht="30" customHeight="1" thickBot="1" x14ac:dyDescent="0.3">
      <c r="A11" s="14">
        <v>5</v>
      </c>
      <c r="B11" s="26" t="s">
        <v>20</v>
      </c>
      <c r="C11" s="53" t="s">
        <v>17</v>
      </c>
      <c r="D11" s="56">
        <v>23</v>
      </c>
      <c r="E11" s="55">
        <v>26.38</v>
      </c>
      <c r="F11" s="23">
        <v>48.6</v>
      </c>
      <c r="G11" s="23">
        <v>37.49</v>
      </c>
      <c r="H11" s="6"/>
      <c r="I11" s="6"/>
      <c r="J11" s="7"/>
      <c r="K11" s="7"/>
      <c r="L11" s="6">
        <f t="shared" si="6"/>
        <v>37.49</v>
      </c>
      <c r="M11" s="8">
        <f t="shared" si="7"/>
        <v>11.11</v>
      </c>
      <c r="N11" s="8">
        <f t="shared" si="8"/>
        <v>29.63456921845825</v>
      </c>
      <c r="O11" s="6">
        <f t="shared" si="9"/>
        <v>862.27</v>
      </c>
      <c r="P11" s="6">
        <f t="shared" si="10"/>
        <v>37.49</v>
      </c>
      <c r="Q11" s="6">
        <f t="shared" si="11"/>
        <v>37.49</v>
      </c>
      <c r="R11" s="6">
        <f t="shared" si="12"/>
        <v>862.2700000000001</v>
      </c>
    </row>
    <row r="12" spans="1:18" ht="30" customHeight="1" thickBot="1" x14ac:dyDescent="0.3">
      <c r="A12" s="14">
        <v>6</v>
      </c>
      <c r="B12" s="27" t="s">
        <v>39</v>
      </c>
      <c r="C12" s="53" t="s">
        <v>17</v>
      </c>
      <c r="D12" s="58">
        <v>10</v>
      </c>
      <c r="E12" s="55">
        <v>405.09</v>
      </c>
      <c r="F12" s="23">
        <v>427.3</v>
      </c>
      <c r="G12" s="23">
        <v>416.2</v>
      </c>
      <c r="H12" s="6"/>
      <c r="I12" s="6"/>
      <c r="J12" s="7"/>
      <c r="K12" s="7"/>
      <c r="L12" s="6">
        <f t="shared" si="6"/>
        <v>416.19666666666666</v>
      </c>
      <c r="M12" s="8">
        <f t="shared" si="7"/>
        <v>11.105000375206375</v>
      </c>
      <c r="N12" s="8">
        <f t="shared" si="8"/>
        <v>2.6682098307386033</v>
      </c>
      <c r="O12" s="6">
        <f t="shared" si="9"/>
        <v>4161.9666666666662</v>
      </c>
      <c r="P12" s="6">
        <f t="shared" si="10"/>
        <v>416.1966666666666</v>
      </c>
      <c r="Q12" s="6">
        <f t="shared" si="11"/>
        <v>416.19</v>
      </c>
      <c r="R12" s="6">
        <f t="shared" si="12"/>
        <v>4161.8999999999996</v>
      </c>
    </row>
    <row r="13" spans="1:18" ht="30" customHeight="1" thickBot="1" x14ac:dyDescent="0.3">
      <c r="A13" s="14">
        <v>7</v>
      </c>
      <c r="B13" s="26" t="s">
        <v>21</v>
      </c>
      <c r="C13" s="18" t="s">
        <v>17</v>
      </c>
      <c r="D13" s="20">
        <v>7</v>
      </c>
      <c r="E13" s="24">
        <v>60</v>
      </c>
      <c r="F13" s="23">
        <v>82</v>
      </c>
      <c r="G13" s="23">
        <v>71</v>
      </c>
      <c r="H13" s="6"/>
      <c r="I13" s="6"/>
      <c r="J13" s="7"/>
      <c r="K13" s="7"/>
      <c r="L13" s="6">
        <f t="shared" si="6"/>
        <v>71</v>
      </c>
      <c r="M13" s="8">
        <f t="shared" si="7"/>
        <v>11</v>
      </c>
      <c r="N13" s="8">
        <f t="shared" si="8"/>
        <v>15.492957746478872</v>
      </c>
      <c r="O13" s="6">
        <f t="shared" si="9"/>
        <v>497.00000000000006</v>
      </c>
      <c r="P13" s="6">
        <f t="shared" si="10"/>
        <v>71.000000000000014</v>
      </c>
      <c r="Q13" s="6">
        <f t="shared" si="11"/>
        <v>71</v>
      </c>
      <c r="R13" s="6">
        <f t="shared" si="12"/>
        <v>497</v>
      </c>
    </row>
    <row r="14" spans="1:18" ht="30" customHeight="1" thickBot="1" x14ac:dyDescent="0.3">
      <c r="A14" s="14">
        <v>8</v>
      </c>
      <c r="B14" s="26" t="s">
        <v>22</v>
      </c>
      <c r="C14" s="18" t="s">
        <v>17</v>
      </c>
      <c r="D14" s="20">
        <v>12</v>
      </c>
      <c r="E14" s="24">
        <v>36.86</v>
      </c>
      <c r="F14" s="23">
        <v>59</v>
      </c>
      <c r="G14" s="23">
        <v>47.97</v>
      </c>
      <c r="H14" s="6"/>
      <c r="I14" s="6"/>
      <c r="J14" s="7"/>
      <c r="K14" s="7"/>
      <c r="L14" s="6">
        <f t="shared" si="6"/>
        <v>47.943333333333328</v>
      </c>
      <c r="M14" s="8">
        <f t="shared" si="7"/>
        <v>11.070024089103606</v>
      </c>
      <c r="N14" s="8">
        <f t="shared" si="8"/>
        <v>23.089808987909912</v>
      </c>
      <c r="O14" s="6">
        <f t="shared" si="9"/>
        <v>575.31999999999994</v>
      </c>
      <c r="P14" s="6">
        <f t="shared" si="10"/>
        <v>47.943333333333328</v>
      </c>
      <c r="Q14" s="6">
        <f t="shared" si="11"/>
        <v>47.94</v>
      </c>
      <c r="R14" s="6">
        <f t="shared" si="12"/>
        <v>575.28</v>
      </c>
    </row>
    <row r="15" spans="1:18" ht="30" customHeight="1" thickBot="1" x14ac:dyDescent="0.3">
      <c r="A15" s="14">
        <v>9</v>
      </c>
      <c r="B15" s="26" t="s">
        <v>23</v>
      </c>
      <c r="C15" s="18" t="s">
        <v>17</v>
      </c>
      <c r="D15" s="20">
        <v>70</v>
      </c>
      <c r="E15" s="24">
        <v>6.37</v>
      </c>
      <c r="F15" s="23">
        <v>8.59</v>
      </c>
      <c r="G15" s="23">
        <v>7.48</v>
      </c>
      <c r="H15" s="6"/>
      <c r="I15" s="6"/>
      <c r="J15" s="7"/>
      <c r="K15" s="7"/>
      <c r="L15" s="6">
        <f t="shared" si="6"/>
        <v>7.48</v>
      </c>
      <c r="M15" s="8">
        <f t="shared" si="7"/>
        <v>1.1099999999999948</v>
      </c>
      <c r="N15" s="8">
        <f t="shared" si="8"/>
        <v>14.839572192513298</v>
      </c>
      <c r="O15" s="6">
        <f t="shared" si="9"/>
        <v>523.6</v>
      </c>
      <c r="P15" s="6">
        <f t="shared" si="10"/>
        <v>7.48</v>
      </c>
      <c r="Q15" s="6">
        <f t="shared" si="11"/>
        <v>7.48</v>
      </c>
      <c r="R15" s="6">
        <f t="shared" si="12"/>
        <v>523.6</v>
      </c>
    </row>
    <row r="16" spans="1:18" ht="30" customHeight="1" thickBot="1" x14ac:dyDescent="0.3">
      <c r="A16" s="14">
        <v>10</v>
      </c>
      <c r="B16" s="26" t="s">
        <v>24</v>
      </c>
      <c r="C16" s="18" t="s">
        <v>17</v>
      </c>
      <c r="D16" s="20">
        <v>5</v>
      </c>
      <c r="E16" s="24">
        <v>277.14</v>
      </c>
      <c r="F16" s="23">
        <v>299.36</v>
      </c>
      <c r="G16" s="23">
        <v>288.25</v>
      </c>
      <c r="H16" s="6"/>
      <c r="I16" s="6"/>
      <c r="J16" s="7"/>
      <c r="K16" s="7"/>
      <c r="L16" s="6">
        <f t="shared" si="6"/>
        <v>288.25</v>
      </c>
      <c r="M16" s="8">
        <f t="shared" si="7"/>
        <v>11.110000000000014</v>
      </c>
      <c r="N16" s="8">
        <f t="shared" si="8"/>
        <v>3.8542931483087641</v>
      </c>
      <c r="O16" s="6">
        <f t="shared" si="9"/>
        <v>1441.25</v>
      </c>
      <c r="P16" s="6">
        <f t="shared" si="10"/>
        <v>288.25</v>
      </c>
      <c r="Q16" s="6">
        <f t="shared" si="11"/>
        <v>288.25</v>
      </c>
      <c r="R16" s="6">
        <f t="shared" si="12"/>
        <v>1441.25</v>
      </c>
    </row>
    <row r="17" spans="1:18" ht="30" customHeight="1" thickBot="1" x14ac:dyDescent="0.3">
      <c r="A17" s="14">
        <v>11</v>
      </c>
      <c r="B17" s="26" t="s">
        <v>25</v>
      </c>
      <c r="C17" s="18" t="s">
        <v>17</v>
      </c>
      <c r="D17" s="20">
        <v>30</v>
      </c>
      <c r="E17" s="24">
        <v>89.75</v>
      </c>
      <c r="F17" s="23">
        <v>100.97</v>
      </c>
      <c r="G17" s="23">
        <v>90.86</v>
      </c>
      <c r="H17" s="6"/>
      <c r="I17" s="6"/>
      <c r="J17" s="7"/>
      <c r="K17" s="7"/>
      <c r="L17" s="6">
        <f t="shared" si="6"/>
        <v>93.86</v>
      </c>
      <c r="M17" s="8">
        <f t="shared" si="7"/>
        <v>6.1824024456516895</v>
      </c>
      <c r="N17" s="8">
        <f t="shared" si="8"/>
        <v>6.586834056735233</v>
      </c>
      <c r="O17" s="6">
        <f t="shared" si="9"/>
        <v>2815.7999999999997</v>
      </c>
      <c r="P17" s="6">
        <f t="shared" si="10"/>
        <v>93.859999999999985</v>
      </c>
      <c r="Q17" s="6">
        <f t="shared" si="11"/>
        <v>93.86</v>
      </c>
      <c r="R17" s="6">
        <f t="shared" si="12"/>
        <v>2815.8</v>
      </c>
    </row>
    <row r="18" spans="1:18" ht="30" customHeight="1" thickBot="1" x14ac:dyDescent="0.3">
      <c r="A18" s="14">
        <v>12</v>
      </c>
      <c r="B18" s="26" t="s">
        <v>107</v>
      </c>
      <c r="C18" s="18" t="s">
        <v>17</v>
      </c>
      <c r="D18" s="20">
        <v>20</v>
      </c>
      <c r="E18" s="24">
        <v>53.52</v>
      </c>
      <c r="F18" s="23">
        <v>75.739999999999995</v>
      </c>
      <c r="G18" s="23">
        <v>64.63</v>
      </c>
      <c r="H18" s="6"/>
      <c r="I18" s="6"/>
      <c r="J18" s="7"/>
      <c r="K18" s="7"/>
      <c r="L18" s="6">
        <f t="shared" si="6"/>
        <v>64.63</v>
      </c>
      <c r="M18" s="8">
        <f t="shared" si="7"/>
        <v>11.11</v>
      </c>
      <c r="N18" s="8">
        <f t="shared" si="8"/>
        <v>17.19015936871422</v>
      </c>
      <c r="O18" s="6">
        <f t="shared" si="9"/>
        <v>1292.5999999999999</v>
      </c>
      <c r="P18" s="6">
        <f t="shared" si="10"/>
        <v>64.63</v>
      </c>
      <c r="Q18" s="6">
        <f t="shared" si="11"/>
        <v>64.63</v>
      </c>
      <c r="R18" s="6">
        <f t="shared" si="12"/>
        <v>1292.5999999999999</v>
      </c>
    </row>
    <row r="19" spans="1:18" ht="30" customHeight="1" thickBot="1" x14ac:dyDescent="0.3">
      <c r="A19" s="14">
        <v>13</v>
      </c>
      <c r="B19" s="26" t="s">
        <v>103</v>
      </c>
      <c r="C19" s="18" t="s">
        <v>17</v>
      </c>
      <c r="D19" s="20">
        <v>25</v>
      </c>
      <c r="E19" s="24">
        <v>41.36</v>
      </c>
      <c r="F19" s="23">
        <v>63.58</v>
      </c>
      <c r="G19" s="23">
        <v>52.47</v>
      </c>
      <c r="H19" s="6"/>
      <c r="I19" s="6"/>
      <c r="J19" s="7"/>
      <c r="K19" s="7"/>
      <c r="L19" s="6">
        <f t="shared" si="6"/>
        <v>52.47</v>
      </c>
      <c r="M19" s="8">
        <f t="shared" si="7"/>
        <v>11.11</v>
      </c>
      <c r="N19" s="8">
        <f t="shared" si="8"/>
        <v>21.174004192872118</v>
      </c>
      <c r="O19" s="6">
        <f t="shared" si="9"/>
        <v>1311.75</v>
      </c>
      <c r="P19" s="6">
        <f t="shared" si="10"/>
        <v>52.47</v>
      </c>
      <c r="Q19" s="6">
        <f t="shared" si="11"/>
        <v>52.47</v>
      </c>
      <c r="R19" s="6">
        <f t="shared" si="12"/>
        <v>1311.75</v>
      </c>
    </row>
    <row r="20" spans="1:18" ht="30" customHeight="1" thickBot="1" x14ac:dyDescent="0.3">
      <c r="A20" s="14">
        <v>14</v>
      </c>
      <c r="B20" s="27" t="s">
        <v>108</v>
      </c>
      <c r="C20" s="18" t="s">
        <v>17</v>
      </c>
      <c r="D20" s="20">
        <v>5</v>
      </c>
      <c r="E20" s="24">
        <v>368.22</v>
      </c>
      <c r="F20" s="23">
        <v>381</v>
      </c>
      <c r="G20" s="23">
        <v>379.33</v>
      </c>
      <c r="H20" s="6"/>
      <c r="I20" s="6"/>
      <c r="J20" s="7"/>
      <c r="K20" s="7"/>
      <c r="L20" s="6">
        <f t="shared" si="6"/>
        <v>376.18333333333334</v>
      </c>
      <c r="M20" s="8">
        <f t="shared" si="7"/>
        <v>6.9468146177462566</v>
      </c>
      <c r="N20" s="8">
        <f t="shared" si="8"/>
        <v>1.8466566703503404</v>
      </c>
      <c r="O20" s="6">
        <f t="shared" si="9"/>
        <v>1880.9166666666667</v>
      </c>
      <c r="P20" s="6">
        <f t="shared" si="10"/>
        <v>376.18333333333334</v>
      </c>
      <c r="Q20" s="6">
        <f t="shared" si="11"/>
        <v>376.18</v>
      </c>
      <c r="R20" s="6">
        <f t="shared" si="12"/>
        <v>1880.9</v>
      </c>
    </row>
    <row r="21" spans="1:18" ht="30" customHeight="1" thickBot="1" x14ac:dyDescent="0.3">
      <c r="A21" s="14">
        <v>15</v>
      </c>
      <c r="B21" s="26" t="s">
        <v>109</v>
      </c>
      <c r="C21" s="18" t="s">
        <v>17</v>
      </c>
      <c r="D21" s="20">
        <v>100</v>
      </c>
      <c r="E21" s="24">
        <v>22.47</v>
      </c>
      <c r="F21" s="23">
        <v>44.69</v>
      </c>
      <c r="G21" s="23">
        <v>33.58</v>
      </c>
      <c r="H21" s="6"/>
      <c r="I21" s="6"/>
      <c r="J21" s="7"/>
      <c r="K21" s="7"/>
      <c r="L21" s="6">
        <f t="shared" si="6"/>
        <v>33.58</v>
      </c>
      <c r="M21" s="8">
        <f t="shared" si="7"/>
        <v>11.109999999999989</v>
      </c>
      <c r="N21" s="8">
        <f t="shared" si="8"/>
        <v>33.085169743895143</v>
      </c>
      <c r="O21" s="6">
        <f t="shared" si="9"/>
        <v>3358</v>
      </c>
      <c r="P21" s="6">
        <f t="shared" si="10"/>
        <v>33.58</v>
      </c>
      <c r="Q21" s="6">
        <f t="shared" si="11"/>
        <v>33.58</v>
      </c>
      <c r="R21" s="6">
        <f t="shared" si="12"/>
        <v>3358</v>
      </c>
    </row>
    <row r="22" spans="1:18" ht="30" customHeight="1" thickBot="1" x14ac:dyDescent="0.3">
      <c r="A22" s="14">
        <v>16</v>
      </c>
      <c r="B22" s="27" t="s">
        <v>110</v>
      </c>
      <c r="C22" s="18" t="s">
        <v>17</v>
      </c>
      <c r="D22" s="20">
        <v>5</v>
      </c>
      <c r="E22" s="24">
        <v>220.82</v>
      </c>
      <c r="F22" s="23">
        <v>243</v>
      </c>
      <c r="G22" s="23">
        <v>231.93</v>
      </c>
      <c r="H22" s="6"/>
      <c r="I22" s="6"/>
      <c r="J22" s="7"/>
      <c r="K22" s="7"/>
      <c r="L22" s="6">
        <f t="shared" si="6"/>
        <v>231.91666666666666</v>
      </c>
      <c r="M22" s="8">
        <f t="shared" si="7"/>
        <v>11.090006011420074</v>
      </c>
      <c r="N22" s="8">
        <f t="shared" si="8"/>
        <v>4.7818926387725798</v>
      </c>
      <c r="O22" s="6">
        <f t="shared" si="9"/>
        <v>1159.5833333333335</v>
      </c>
      <c r="P22" s="6">
        <f t="shared" si="10"/>
        <v>231.91666666666669</v>
      </c>
      <c r="Q22" s="6">
        <f t="shared" si="11"/>
        <v>231.91</v>
      </c>
      <c r="R22" s="6">
        <f t="shared" si="12"/>
        <v>1159.55</v>
      </c>
    </row>
    <row r="23" spans="1:18" ht="30" customHeight="1" thickBot="1" x14ac:dyDescent="0.3">
      <c r="A23" s="14">
        <v>17</v>
      </c>
      <c r="B23" s="26" t="s">
        <v>26</v>
      </c>
      <c r="C23" s="18" t="s">
        <v>17</v>
      </c>
      <c r="D23" s="20">
        <v>100</v>
      </c>
      <c r="E23" s="24">
        <v>46.16</v>
      </c>
      <c r="F23" s="23">
        <v>68.69</v>
      </c>
      <c r="G23" s="23">
        <v>57.28</v>
      </c>
      <c r="H23" s="6"/>
      <c r="I23" s="6"/>
      <c r="J23" s="7"/>
      <c r="K23" s="7"/>
      <c r="L23" s="6">
        <f t="shared" si="6"/>
        <v>57.376666666666665</v>
      </c>
      <c r="M23" s="8">
        <f t="shared" si="7"/>
        <v>11.265311062431136</v>
      </c>
      <c r="N23" s="8">
        <f t="shared" si="8"/>
        <v>19.633958744723991</v>
      </c>
      <c r="O23" s="6">
        <f t="shared" si="9"/>
        <v>5737.666666666667</v>
      </c>
      <c r="P23" s="6">
        <f t="shared" si="10"/>
        <v>57.376666666666672</v>
      </c>
      <c r="Q23" s="6">
        <f t="shared" si="11"/>
        <v>57.37</v>
      </c>
      <c r="R23" s="6">
        <f t="shared" si="12"/>
        <v>5737</v>
      </c>
    </row>
    <row r="24" spans="1:18" ht="30" customHeight="1" thickBot="1" x14ac:dyDescent="0.3">
      <c r="A24" s="14">
        <v>18</v>
      </c>
      <c r="B24" s="26" t="s">
        <v>27</v>
      </c>
      <c r="C24" s="18" t="s">
        <v>17</v>
      </c>
      <c r="D24" s="20">
        <v>90</v>
      </c>
      <c r="E24" s="24">
        <v>95.67</v>
      </c>
      <c r="F24" s="23">
        <v>117.89</v>
      </c>
      <c r="G24" s="23">
        <v>106.78</v>
      </c>
      <c r="H24" s="6"/>
      <c r="I24" s="6"/>
      <c r="J24" s="7"/>
      <c r="K24" s="7"/>
      <c r="L24" s="6">
        <f t="shared" si="6"/>
        <v>106.78000000000002</v>
      </c>
      <c r="M24" s="8">
        <f t="shared" si="7"/>
        <v>11.11</v>
      </c>
      <c r="N24" s="8">
        <f t="shared" si="8"/>
        <v>10.404570144221763</v>
      </c>
      <c r="O24" s="6">
        <f t="shared" si="9"/>
        <v>9610.2000000000007</v>
      </c>
      <c r="P24" s="6">
        <f t="shared" si="10"/>
        <v>106.78</v>
      </c>
      <c r="Q24" s="6">
        <f t="shared" si="11"/>
        <v>106.78</v>
      </c>
      <c r="R24" s="6">
        <f t="shared" si="12"/>
        <v>9610.2000000000007</v>
      </c>
    </row>
    <row r="25" spans="1:18" ht="30" customHeight="1" thickBot="1" x14ac:dyDescent="0.3">
      <c r="A25" s="14">
        <v>19</v>
      </c>
      <c r="B25" s="26" t="s">
        <v>28</v>
      </c>
      <c r="C25" s="18" t="s">
        <v>144</v>
      </c>
      <c r="D25" s="20">
        <v>49</v>
      </c>
      <c r="E25" s="24">
        <v>30</v>
      </c>
      <c r="F25" s="23">
        <v>52</v>
      </c>
      <c r="G25" s="23">
        <v>41</v>
      </c>
      <c r="H25" s="6"/>
      <c r="I25" s="6"/>
      <c r="J25" s="7"/>
      <c r="K25" s="7"/>
      <c r="L25" s="6">
        <f t="shared" si="6"/>
        <v>41</v>
      </c>
      <c r="M25" s="8">
        <f t="shared" si="7"/>
        <v>11</v>
      </c>
      <c r="N25" s="8">
        <f t="shared" si="8"/>
        <v>26.829268292682929</v>
      </c>
      <c r="O25" s="6">
        <f t="shared" si="9"/>
        <v>2008.9999999999998</v>
      </c>
      <c r="P25" s="6">
        <f t="shared" si="10"/>
        <v>40.999999999999993</v>
      </c>
      <c r="Q25" s="6">
        <f t="shared" si="11"/>
        <v>41</v>
      </c>
      <c r="R25" s="6">
        <f t="shared" si="12"/>
        <v>2009</v>
      </c>
    </row>
    <row r="26" spans="1:18" ht="30" customHeight="1" thickBot="1" x14ac:dyDescent="0.3">
      <c r="A26" s="14">
        <v>20</v>
      </c>
      <c r="B26" s="26" t="s">
        <v>29</v>
      </c>
      <c r="C26" s="18" t="s">
        <v>17</v>
      </c>
      <c r="D26" s="20">
        <v>30</v>
      </c>
      <c r="E26" s="24">
        <v>215.6</v>
      </c>
      <c r="F26" s="23">
        <v>237.8</v>
      </c>
      <c r="G26" s="23">
        <v>226.7</v>
      </c>
      <c r="H26" s="6"/>
      <c r="I26" s="6"/>
      <c r="J26" s="7"/>
      <c r="K26" s="7"/>
      <c r="L26" s="6">
        <f t="shared" si="6"/>
        <v>226.69999999999996</v>
      </c>
      <c r="M26" s="8">
        <f t="shared" si="7"/>
        <v>11.100000000000009</v>
      </c>
      <c r="N26" s="8">
        <f t="shared" si="8"/>
        <v>4.8963387737097532</v>
      </c>
      <c r="O26" s="6">
        <f t="shared" si="9"/>
        <v>6800.9999999999991</v>
      </c>
      <c r="P26" s="6">
        <f t="shared" si="10"/>
        <v>226.69999999999996</v>
      </c>
      <c r="Q26" s="6">
        <f t="shared" si="11"/>
        <v>226.7</v>
      </c>
      <c r="R26" s="6">
        <f t="shared" si="12"/>
        <v>6801</v>
      </c>
    </row>
    <row r="27" spans="1:18" ht="30" customHeight="1" thickBot="1" x14ac:dyDescent="0.3">
      <c r="A27" s="14">
        <v>21</v>
      </c>
      <c r="B27" s="26" t="s">
        <v>30</v>
      </c>
      <c r="C27" s="18" t="s">
        <v>17</v>
      </c>
      <c r="D27" s="20">
        <v>8</v>
      </c>
      <c r="E27" s="24">
        <v>35.75</v>
      </c>
      <c r="F27" s="23">
        <v>57.98</v>
      </c>
      <c r="G27" s="23">
        <v>46.86</v>
      </c>
      <c r="H27" s="6"/>
      <c r="I27" s="6"/>
      <c r="J27" s="7"/>
      <c r="K27" s="7"/>
      <c r="L27" s="6">
        <f t="shared" si="6"/>
        <v>46.863333333333323</v>
      </c>
      <c r="M27" s="8">
        <f t="shared" si="7"/>
        <v>11.11500037486883</v>
      </c>
      <c r="N27" s="8">
        <f t="shared" si="8"/>
        <v>23.717903922474211</v>
      </c>
      <c r="O27" s="6">
        <f t="shared" si="9"/>
        <v>374.90666666666658</v>
      </c>
      <c r="P27" s="6">
        <f t="shared" si="10"/>
        <v>46.863333333333323</v>
      </c>
      <c r="Q27" s="6">
        <f t="shared" si="11"/>
        <v>46.86</v>
      </c>
      <c r="R27" s="6">
        <f t="shared" si="12"/>
        <v>374.88</v>
      </c>
    </row>
    <row r="28" spans="1:18" ht="30" customHeight="1" thickBot="1" x14ac:dyDescent="0.3">
      <c r="A28" s="14">
        <v>22</v>
      </c>
      <c r="B28" s="26" t="s">
        <v>31</v>
      </c>
      <c r="C28" s="18" t="s">
        <v>17</v>
      </c>
      <c r="D28" s="20">
        <v>140</v>
      </c>
      <c r="E28" s="24">
        <v>69</v>
      </c>
      <c r="F28" s="23">
        <v>82</v>
      </c>
      <c r="G28" s="23">
        <v>71</v>
      </c>
      <c r="H28" s="6"/>
      <c r="I28" s="6"/>
      <c r="J28" s="7"/>
      <c r="K28" s="7"/>
      <c r="L28" s="6">
        <f t="shared" si="6"/>
        <v>74</v>
      </c>
      <c r="M28" s="8">
        <f t="shared" si="7"/>
        <v>7</v>
      </c>
      <c r="N28" s="8">
        <f t="shared" si="8"/>
        <v>9.4594594594594597</v>
      </c>
      <c r="O28" s="6">
        <f t="shared" si="9"/>
        <v>10360</v>
      </c>
      <c r="P28" s="6">
        <f t="shared" si="10"/>
        <v>74</v>
      </c>
      <c r="Q28" s="6">
        <f t="shared" si="11"/>
        <v>74</v>
      </c>
      <c r="R28" s="6">
        <f t="shared" si="12"/>
        <v>10360</v>
      </c>
    </row>
    <row r="29" spans="1:18" ht="30" customHeight="1" thickBot="1" x14ac:dyDescent="0.3">
      <c r="A29" s="14">
        <v>23</v>
      </c>
      <c r="B29" s="26" t="s">
        <v>32</v>
      </c>
      <c r="C29" s="18" t="s">
        <v>17</v>
      </c>
      <c r="D29" s="20">
        <v>190</v>
      </c>
      <c r="E29" s="24">
        <v>13.68</v>
      </c>
      <c r="F29" s="23">
        <v>35.9</v>
      </c>
      <c r="G29" s="23">
        <v>24.79</v>
      </c>
      <c r="H29" s="6"/>
      <c r="I29" s="6"/>
      <c r="J29" s="7"/>
      <c r="K29" s="7"/>
      <c r="L29" s="6">
        <f t="shared" si="6"/>
        <v>24.790000000000003</v>
      </c>
      <c r="M29" s="8">
        <f t="shared" si="7"/>
        <v>11.109999999999989</v>
      </c>
      <c r="N29" s="8">
        <f t="shared" si="8"/>
        <v>44.816458249294023</v>
      </c>
      <c r="O29" s="6">
        <f t="shared" si="9"/>
        <v>4710.1000000000004</v>
      </c>
      <c r="P29" s="6">
        <f t="shared" si="10"/>
        <v>24.790000000000003</v>
      </c>
      <c r="Q29" s="6">
        <f t="shared" si="11"/>
        <v>24.79</v>
      </c>
      <c r="R29" s="6">
        <f t="shared" si="12"/>
        <v>4710.0999999999995</v>
      </c>
    </row>
    <row r="30" spans="1:18" ht="30" customHeight="1" thickBot="1" x14ac:dyDescent="0.3">
      <c r="A30" s="14">
        <v>24</v>
      </c>
      <c r="B30" s="26" t="s">
        <v>33</v>
      </c>
      <c r="C30" s="18" t="s">
        <v>17</v>
      </c>
      <c r="D30" s="20">
        <v>15</v>
      </c>
      <c r="E30" s="24">
        <v>50.23</v>
      </c>
      <c r="F30" s="23">
        <v>72.45</v>
      </c>
      <c r="G30" s="23">
        <v>61.34</v>
      </c>
      <c r="H30" s="6"/>
      <c r="I30" s="6"/>
      <c r="J30" s="7"/>
      <c r="K30" s="7"/>
      <c r="L30" s="6">
        <f t="shared" si="6"/>
        <v>61.34</v>
      </c>
      <c r="M30" s="8">
        <f t="shared" si="7"/>
        <v>11.11</v>
      </c>
      <c r="N30" s="8">
        <f t="shared" si="8"/>
        <v>18.112161721552003</v>
      </c>
      <c r="O30" s="6">
        <f t="shared" si="9"/>
        <v>920.1</v>
      </c>
      <c r="P30" s="6">
        <f t="shared" si="10"/>
        <v>61.34</v>
      </c>
      <c r="Q30" s="6">
        <f t="shared" si="11"/>
        <v>61.34</v>
      </c>
      <c r="R30" s="6">
        <f t="shared" si="12"/>
        <v>920.1</v>
      </c>
    </row>
    <row r="31" spans="1:18" ht="30" customHeight="1" thickBot="1" x14ac:dyDescent="0.3">
      <c r="A31" s="14">
        <v>25</v>
      </c>
      <c r="B31" s="26" t="s">
        <v>34</v>
      </c>
      <c r="C31" s="18" t="s">
        <v>17</v>
      </c>
      <c r="D31" s="20">
        <v>5</v>
      </c>
      <c r="E31" s="24">
        <v>343.88</v>
      </c>
      <c r="F31" s="23">
        <v>366</v>
      </c>
      <c r="G31" s="23">
        <v>354.99</v>
      </c>
      <c r="H31" s="6"/>
      <c r="I31" s="6"/>
      <c r="J31" s="7"/>
      <c r="K31" s="7"/>
      <c r="L31" s="6">
        <f t="shared" si="6"/>
        <v>354.95666666666665</v>
      </c>
      <c r="M31" s="8">
        <f t="shared" si="7"/>
        <v>11.060037673233007</v>
      </c>
      <c r="N31" s="8">
        <f t="shared" si="8"/>
        <v>3.1158839125620048</v>
      </c>
      <c r="O31" s="6">
        <f t="shared" si="9"/>
        <v>1774.7833333333333</v>
      </c>
      <c r="P31" s="6">
        <f t="shared" si="10"/>
        <v>354.95666666666665</v>
      </c>
      <c r="Q31" s="6">
        <f t="shared" si="11"/>
        <v>354.95</v>
      </c>
      <c r="R31" s="6">
        <f t="shared" si="12"/>
        <v>1774.75</v>
      </c>
    </row>
    <row r="32" spans="1:18" ht="30" customHeight="1" thickBot="1" x14ac:dyDescent="0.3">
      <c r="A32" s="14">
        <v>26</v>
      </c>
      <c r="B32" s="26" t="s">
        <v>35</v>
      </c>
      <c r="C32" s="18" t="s">
        <v>17</v>
      </c>
      <c r="D32" s="20">
        <v>105</v>
      </c>
      <c r="E32" s="24">
        <v>74.36</v>
      </c>
      <c r="F32" s="23">
        <v>96.58</v>
      </c>
      <c r="G32" s="23">
        <v>85.47</v>
      </c>
      <c r="H32" s="6"/>
      <c r="I32" s="6"/>
      <c r="J32" s="7"/>
      <c r="K32" s="7"/>
      <c r="L32" s="6">
        <f t="shared" si="6"/>
        <v>85.469999999999985</v>
      </c>
      <c r="M32" s="8">
        <f t="shared" si="7"/>
        <v>11.110000000000163</v>
      </c>
      <c r="N32" s="8">
        <f t="shared" si="8"/>
        <v>12.998712998713192</v>
      </c>
      <c r="O32" s="6">
        <f t="shared" si="9"/>
        <v>8974.3499999999985</v>
      </c>
      <c r="P32" s="6">
        <f t="shared" si="10"/>
        <v>85.469999999999985</v>
      </c>
      <c r="Q32" s="6">
        <f t="shared" si="11"/>
        <v>85.47</v>
      </c>
      <c r="R32" s="6">
        <f t="shared" si="12"/>
        <v>8974.35</v>
      </c>
    </row>
    <row r="33" spans="1:18" ht="30" customHeight="1" thickBot="1" x14ac:dyDescent="0.3">
      <c r="A33" s="14">
        <v>27</v>
      </c>
      <c r="B33" s="26" t="s">
        <v>36</v>
      </c>
      <c r="C33" s="18" t="s">
        <v>17</v>
      </c>
      <c r="D33" s="20">
        <v>25</v>
      </c>
      <c r="E33" s="22">
        <v>11.41</v>
      </c>
      <c r="F33" s="23">
        <v>33.630000000000003</v>
      </c>
      <c r="G33" s="23">
        <v>22.52</v>
      </c>
      <c r="H33" s="6"/>
      <c r="I33" s="6"/>
      <c r="J33" s="7"/>
      <c r="K33" s="7" t="s">
        <v>7</v>
      </c>
      <c r="L33" s="6">
        <f t="shared" si="6"/>
        <v>22.52</v>
      </c>
      <c r="M33" s="8">
        <f t="shared" si="7"/>
        <v>11.11</v>
      </c>
      <c r="N33" s="8">
        <f t="shared" si="8"/>
        <v>49.333925399644755</v>
      </c>
      <c r="O33" s="6">
        <f t="shared" ref="O33:O96" si="13">((D33/3)*(SUM(E33:G33)))</f>
        <v>563.00000000000011</v>
      </c>
      <c r="P33" s="6">
        <f t="shared" si="10"/>
        <v>22.520000000000003</v>
      </c>
      <c r="Q33" s="6">
        <f t="shared" si="11"/>
        <v>22.52</v>
      </c>
      <c r="R33" s="6">
        <f t="shared" si="12"/>
        <v>563</v>
      </c>
    </row>
    <row r="34" spans="1:18" ht="30" customHeight="1" thickBot="1" x14ac:dyDescent="0.3">
      <c r="A34" s="14">
        <v>28</v>
      </c>
      <c r="B34" s="26" t="s">
        <v>159</v>
      </c>
      <c r="C34" s="18" t="s">
        <v>17</v>
      </c>
      <c r="D34" s="20">
        <v>50</v>
      </c>
      <c r="E34" s="22">
        <v>45.54</v>
      </c>
      <c r="F34" s="23">
        <v>67.760000000000005</v>
      </c>
      <c r="G34" s="23">
        <v>56.65</v>
      </c>
      <c r="H34" s="6"/>
      <c r="I34" s="6"/>
      <c r="J34" s="7"/>
      <c r="K34" s="7" t="s">
        <v>7</v>
      </c>
      <c r="L34" s="6">
        <f t="shared" si="6"/>
        <v>56.650000000000006</v>
      </c>
      <c r="M34" s="8">
        <f t="shared" si="7"/>
        <v>11.109999999999959</v>
      </c>
      <c r="N34" s="8">
        <f t="shared" si="8"/>
        <v>19.611650485436819</v>
      </c>
      <c r="O34" s="6">
        <f t="shared" si="13"/>
        <v>2832.5000000000005</v>
      </c>
      <c r="P34" s="6">
        <f t="shared" si="10"/>
        <v>56.650000000000006</v>
      </c>
      <c r="Q34" s="6">
        <f t="shared" si="11"/>
        <v>56.65</v>
      </c>
      <c r="R34" s="6">
        <f t="shared" si="12"/>
        <v>2832.5</v>
      </c>
    </row>
    <row r="35" spans="1:18" ht="30" customHeight="1" thickBot="1" x14ac:dyDescent="0.3">
      <c r="A35" s="14">
        <v>29</v>
      </c>
      <c r="B35" s="26" t="s">
        <v>37</v>
      </c>
      <c r="C35" s="18" t="s">
        <v>17</v>
      </c>
      <c r="D35" s="20">
        <v>30</v>
      </c>
      <c r="E35" s="22">
        <v>30.72</v>
      </c>
      <c r="F35" s="23">
        <v>52.94</v>
      </c>
      <c r="G35" s="23">
        <v>41.83</v>
      </c>
      <c r="H35" s="6"/>
      <c r="I35" s="6"/>
      <c r="J35" s="7"/>
      <c r="K35" s="7" t="s">
        <v>7</v>
      </c>
      <c r="L35" s="6">
        <f t="shared" si="6"/>
        <v>41.83</v>
      </c>
      <c r="M35" s="8">
        <f t="shared" si="7"/>
        <v>11.11</v>
      </c>
      <c r="N35" s="8">
        <f t="shared" si="8"/>
        <v>26.559885249820702</v>
      </c>
      <c r="O35" s="6">
        <f t="shared" si="13"/>
        <v>1254.8999999999999</v>
      </c>
      <c r="P35" s="6">
        <f t="shared" si="10"/>
        <v>41.83</v>
      </c>
      <c r="Q35" s="6">
        <f t="shared" si="11"/>
        <v>41.83</v>
      </c>
      <c r="R35" s="6">
        <f t="shared" si="12"/>
        <v>1254.8999999999999</v>
      </c>
    </row>
    <row r="36" spans="1:18" ht="30" customHeight="1" thickBot="1" x14ac:dyDescent="0.3">
      <c r="A36" s="14">
        <v>30</v>
      </c>
      <c r="B36" s="26" t="s">
        <v>38</v>
      </c>
      <c r="C36" s="18" t="s">
        <v>17</v>
      </c>
      <c r="D36" s="20">
        <v>40</v>
      </c>
      <c r="E36" s="22">
        <v>8.73</v>
      </c>
      <c r="F36" s="23">
        <v>10.95</v>
      </c>
      <c r="G36" s="23">
        <v>9.84</v>
      </c>
      <c r="H36" s="6"/>
      <c r="I36" s="6"/>
      <c r="J36" s="7"/>
      <c r="K36" s="7" t="s">
        <v>7</v>
      </c>
      <c r="L36" s="6">
        <f t="shared" si="6"/>
        <v>9.84</v>
      </c>
      <c r="M36" s="8">
        <f t="shared" si="7"/>
        <v>1.1099999999999994</v>
      </c>
      <c r="N36" s="8">
        <f t="shared" si="8"/>
        <v>11.280487804878044</v>
      </c>
      <c r="O36" s="6">
        <f t="shared" si="13"/>
        <v>393.6</v>
      </c>
      <c r="P36" s="6">
        <f t="shared" si="10"/>
        <v>9.84</v>
      </c>
      <c r="Q36" s="6">
        <f t="shared" si="11"/>
        <v>9.84</v>
      </c>
      <c r="R36" s="6">
        <f t="shared" si="12"/>
        <v>393.6</v>
      </c>
    </row>
    <row r="37" spans="1:18" ht="30" customHeight="1" thickBot="1" x14ac:dyDescent="0.3">
      <c r="A37" s="14">
        <v>31</v>
      </c>
      <c r="B37" s="27" t="s">
        <v>111</v>
      </c>
      <c r="C37" s="18" t="s">
        <v>17</v>
      </c>
      <c r="D37" s="20">
        <v>5</v>
      </c>
      <c r="E37" s="22">
        <v>25.98</v>
      </c>
      <c r="F37" s="23">
        <v>48</v>
      </c>
      <c r="G37" s="23">
        <v>37</v>
      </c>
      <c r="H37" s="6"/>
      <c r="I37" s="6"/>
      <c r="J37" s="7"/>
      <c r="K37" s="7" t="s">
        <v>7</v>
      </c>
      <c r="L37" s="6">
        <f t="shared" si="6"/>
        <v>36.993333333333332</v>
      </c>
      <c r="M37" s="8">
        <f t="shared" si="7"/>
        <v>11.010001513775247</v>
      </c>
      <c r="N37" s="8">
        <f t="shared" si="8"/>
        <v>29.762123392796667</v>
      </c>
      <c r="O37" s="6">
        <f t="shared" si="13"/>
        <v>184.96666666666667</v>
      </c>
      <c r="P37" s="6">
        <f t="shared" si="10"/>
        <v>36.993333333333332</v>
      </c>
      <c r="Q37" s="6">
        <f t="shared" si="11"/>
        <v>36.99</v>
      </c>
      <c r="R37" s="6">
        <f t="shared" si="12"/>
        <v>184.95000000000002</v>
      </c>
    </row>
    <row r="38" spans="1:18" ht="30" customHeight="1" thickBot="1" x14ac:dyDescent="0.3">
      <c r="A38" s="14">
        <v>32</v>
      </c>
      <c r="B38" s="26" t="s">
        <v>112</v>
      </c>
      <c r="C38" s="18" t="s">
        <v>17</v>
      </c>
      <c r="D38" s="20">
        <v>40</v>
      </c>
      <c r="E38" s="22">
        <v>20.82</v>
      </c>
      <c r="F38" s="23">
        <v>43</v>
      </c>
      <c r="G38" s="23">
        <v>31.93</v>
      </c>
      <c r="H38" s="6"/>
      <c r="I38" s="6"/>
      <c r="J38" s="7"/>
      <c r="K38" s="7" t="s">
        <v>7</v>
      </c>
      <c r="L38" s="6">
        <f t="shared" si="6"/>
        <v>31.916666666666668</v>
      </c>
      <c r="M38" s="8">
        <f t="shared" si="7"/>
        <v>11.090006011420069</v>
      </c>
      <c r="N38" s="8">
        <f t="shared" si="8"/>
        <v>34.746755127164711</v>
      </c>
      <c r="O38" s="6">
        <f t="shared" si="13"/>
        <v>1276.6666666666667</v>
      </c>
      <c r="P38" s="6">
        <f t="shared" si="10"/>
        <v>31.916666666666668</v>
      </c>
      <c r="Q38" s="6">
        <f t="shared" si="11"/>
        <v>31.91</v>
      </c>
      <c r="R38" s="6">
        <f t="shared" si="12"/>
        <v>1276.4000000000001</v>
      </c>
    </row>
    <row r="39" spans="1:18" ht="30" customHeight="1" thickBot="1" x14ac:dyDescent="0.3">
      <c r="A39" s="14">
        <v>33</v>
      </c>
      <c r="B39" s="26" t="s">
        <v>39</v>
      </c>
      <c r="C39" s="18" t="s">
        <v>17</v>
      </c>
      <c r="D39" s="21">
        <v>10</v>
      </c>
      <c r="E39" s="22">
        <v>70.94</v>
      </c>
      <c r="F39" s="23">
        <v>93</v>
      </c>
      <c r="G39" s="23">
        <v>82</v>
      </c>
      <c r="H39" s="6"/>
      <c r="I39" s="6"/>
      <c r="J39" s="7"/>
      <c r="K39" s="7" t="s">
        <v>7</v>
      </c>
      <c r="L39" s="6">
        <f t="shared" si="6"/>
        <v>81.98</v>
      </c>
      <c r="M39" s="8">
        <f t="shared" si="7"/>
        <v>11.030013599266344</v>
      </c>
      <c r="N39" s="8">
        <f t="shared" si="8"/>
        <v>13.454517686345868</v>
      </c>
      <c r="O39" s="6">
        <f t="shared" si="13"/>
        <v>819.80000000000007</v>
      </c>
      <c r="P39" s="6">
        <f t="shared" si="10"/>
        <v>81.98</v>
      </c>
      <c r="Q39" s="6">
        <f t="shared" si="11"/>
        <v>81.98</v>
      </c>
      <c r="R39" s="6">
        <f t="shared" si="12"/>
        <v>819.80000000000007</v>
      </c>
    </row>
    <row r="40" spans="1:18" ht="30" customHeight="1" thickBot="1" x14ac:dyDescent="0.3">
      <c r="A40" s="14">
        <v>34</v>
      </c>
      <c r="B40" s="26" t="s">
        <v>40</v>
      </c>
      <c r="C40" s="18" t="s">
        <v>17</v>
      </c>
      <c r="D40" s="20">
        <v>10</v>
      </c>
      <c r="E40" s="22">
        <v>146.61000000000001</v>
      </c>
      <c r="F40" s="23">
        <v>168.83</v>
      </c>
      <c r="G40" s="23">
        <v>157.72</v>
      </c>
      <c r="H40" s="6"/>
      <c r="I40" s="6"/>
      <c r="J40" s="7"/>
      <c r="K40" s="7" t="s">
        <v>7</v>
      </c>
      <c r="L40" s="6">
        <f t="shared" si="6"/>
        <v>157.72000000000003</v>
      </c>
      <c r="M40" s="8">
        <f t="shared" si="7"/>
        <v>11.11</v>
      </c>
      <c r="N40" s="8">
        <f t="shared" si="8"/>
        <v>7.0441288359117404</v>
      </c>
      <c r="O40" s="6">
        <f t="shared" si="13"/>
        <v>1577.2000000000003</v>
      </c>
      <c r="P40" s="6">
        <f t="shared" si="10"/>
        <v>157.72000000000003</v>
      </c>
      <c r="Q40" s="6">
        <f t="shared" si="11"/>
        <v>157.72</v>
      </c>
      <c r="R40" s="6">
        <f t="shared" si="12"/>
        <v>1577.2</v>
      </c>
    </row>
    <row r="41" spans="1:18" ht="30" customHeight="1" thickBot="1" x14ac:dyDescent="0.3">
      <c r="A41" s="14">
        <v>35</v>
      </c>
      <c r="B41" s="26" t="s">
        <v>41</v>
      </c>
      <c r="C41" s="18" t="s">
        <v>17</v>
      </c>
      <c r="D41" s="20">
        <v>10</v>
      </c>
      <c r="E41" s="22">
        <v>434.64</v>
      </c>
      <c r="F41" s="23">
        <v>456.86</v>
      </c>
      <c r="G41" s="23">
        <v>445.75</v>
      </c>
      <c r="H41" s="6"/>
      <c r="I41" s="6"/>
      <c r="J41" s="7"/>
      <c r="K41" s="7" t="s">
        <v>7</v>
      </c>
      <c r="L41" s="6">
        <f t="shared" si="6"/>
        <v>445.75</v>
      </c>
      <c r="M41" s="8">
        <f t="shared" si="7"/>
        <v>11.110000000000014</v>
      </c>
      <c r="N41" s="8">
        <f t="shared" si="8"/>
        <v>2.4924284913067893</v>
      </c>
      <c r="O41" s="6">
        <f t="shared" si="13"/>
        <v>4457.5</v>
      </c>
      <c r="P41" s="6">
        <f t="shared" si="10"/>
        <v>445.75</v>
      </c>
      <c r="Q41" s="6">
        <f t="shared" si="11"/>
        <v>445.75</v>
      </c>
      <c r="R41" s="6">
        <f t="shared" si="12"/>
        <v>4457.5</v>
      </c>
    </row>
    <row r="42" spans="1:18" ht="30" customHeight="1" thickBot="1" x14ac:dyDescent="0.3">
      <c r="A42" s="14">
        <v>36</v>
      </c>
      <c r="B42" s="26" t="s">
        <v>42</v>
      </c>
      <c r="C42" s="18" t="s">
        <v>17</v>
      </c>
      <c r="D42" s="20">
        <v>100</v>
      </c>
      <c r="E42" s="22">
        <v>31.18</v>
      </c>
      <c r="F42" s="23">
        <v>53.4</v>
      </c>
      <c r="G42" s="23">
        <v>42.29</v>
      </c>
      <c r="H42" s="6"/>
      <c r="I42" s="6"/>
      <c r="J42" s="7"/>
      <c r="K42" s="7" t="s">
        <v>7</v>
      </c>
      <c r="L42" s="6">
        <f t="shared" si="6"/>
        <v>42.29</v>
      </c>
      <c r="M42" s="8">
        <f t="shared" si="7"/>
        <v>11.10999999999998</v>
      </c>
      <c r="N42" s="8">
        <f t="shared" si="8"/>
        <v>26.270986048711229</v>
      </c>
      <c r="O42" s="6">
        <f t="shared" si="13"/>
        <v>4229</v>
      </c>
      <c r="P42" s="6">
        <f t="shared" si="10"/>
        <v>42.29</v>
      </c>
      <c r="Q42" s="6">
        <f t="shared" si="11"/>
        <v>42.29</v>
      </c>
      <c r="R42" s="6">
        <f t="shared" si="12"/>
        <v>4229</v>
      </c>
    </row>
    <row r="43" spans="1:18" ht="30" customHeight="1" thickBot="1" x14ac:dyDescent="0.3">
      <c r="A43" s="14">
        <v>37</v>
      </c>
      <c r="B43" s="26" t="s">
        <v>43</v>
      </c>
      <c r="C43" s="18" t="s">
        <v>17</v>
      </c>
      <c r="D43" s="20">
        <v>100</v>
      </c>
      <c r="E43" s="22">
        <v>36.75</v>
      </c>
      <c r="F43" s="23">
        <v>58.97</v>
      </c>
      <c r="G43" s="23">
        <v>47.86</v>
      </c>
      <c r="H43" s="6"/>
      <c r="I43" s="6"/>
      <c r="J43" s="7"/>
      <c r="K43" s="7" t="s">
        <v>7</v>
      </c>
      <c r="L43" s="6">
        <f t="shared" si="6"/>
        <v>47.859999999999992</v>
      </c>
      <c r="M43" s="8">
        <f t="shared" si="7"/>
        <v>11.11000000000004</v>
      </c>
      <c r="N43" s="8">
        <f t="shared" si="8"/>
        <v>23.21353949017978</v>
      </c>
      <c r="O43" s="6">
        <f t="shared" si="13"/>
        <v>4786</v>
      </c>
      <c r="P43" s="6">
        <f t="shared" si="10"/>
        <v>47.86</v>
      </c>
      <c r="Q43" s="6">
        <f t="shared" si="11"/>
        <v>47.86</v>
      </c>
      <c r="R43" s="6">
        <f t="shared" si="12"/>
        <v>4786</v>
      </c>
    </row>
    <row r="44" spans="1:18" ht="30" customHeight="1" thickBot="1" x14ac:dyDescent="0.3">
      <c r="A44" s="14">
        <v>38</v>
      </c>
      <c r="B44" s="26" t="s">
        <v>44</v>
      </c>
      <c r="C44" s="18" t="s">
        <v>17</v>
      </c>
      <c r="D44" s="20">
        <v>116</v>
      </c>
      <c r="E44" s="22">
        <v>25.9</v>
      </c>
      <c r="F44" s="23">
        <v>48</v>
      </c>
      <c r="G44" s="23">
        <v>37</v>
      </c>
      <c r="H44" s="6"/>
      <c r="I44" s="6"/>
      <c r="J44" s="7"/>
      <c r="K44" s="7" t="s">
        <v>7</v>
      </c>
      <c r="L44" s="6">
        <f t="shared" si="6"/>
        <v>36.966666666666669</v>
      </c>
      <c r="M44" s="8">
        <f t="shared" si="7"/>
        <v>11.050037707326297</v>
      </c>
      <c r="N44" s="8">
        <f t="shared" si="8"/>
        <v>29.891896412965636</v>
      </c>
      <c r="O44" s="6">
        <f t="shared" si="13"/>
        <v>4288.1333333333332</v>
      </c>
      <c r="P44" s="6">
        <f t="shared" si="10"/>
        <v>36.966666666666669</v>
      </c>
      <c r="Q44" s="6">
        <f t="shared" si="11"/>
        <v>36.96</v>
      </c>
      <c r="R44" s="6">
        <f t="shared" si="12"/>
        <v>4287.3599999999997</v>
      </c>
    </row>
    <row r="45" spans="1:18" ht="30" customHeight="1" thickBot="1" x14ac:dyDescent="0.3">
      <c r="A45" s="14">
        <v>39</v>
      </c>
      <c r="B45" s="26" t="s">
        <v>45</v>
      </c>
      <c r="C45" s="18" t="s">
        <v>17</v>
      </c>
      <c r="D45" s="20">
        <v>1000</v>
      </c>
      <c r="E45" s="22">
        <v>4</v>
      </c>
      <c r="F45" s="23">
        <v>6</v>
      </c>
      <c r="G45" s="23">
        <v>5</v>
      </c>
      <c r="H45" s="6"/>
      <c r="I45" s="6"/>
      <c r="J45" s="7"/>
      <c r="K45" s="7" t="s">
        <v>7</v>
      </c>
      <c r="L45" s="6">
        <f t="shared" si="6"/>
        <v>5</v>
      </c>
      <c r="M45" s="8">
        <f t="shared" si="7"/>
        <v>1</v>
      </c>
      <c r="N45" s="8">
        <f t="shared" si="8"/>
        <v>20</v>
      </c>
      <c r="O45" s="6">
        <f t="shared" si="13"/>
        <v>5000</v>
      </c>
      <c r="P45" s="6">
        <f t="shared" si="10"/>
        <v>5</v>
      </c>
      <c r="Q45" s="6">
        <f t="shared" si="11"/>
        <v>5</v>
      </c>
      <c r="R45" s="6">
        <f t="shared" si="12"/>
        <v>5000</v>
      </c>
    </row>
    <row r="46" spans="1:18" ht="30" customHeight="1" thickBot="1" x14ac:dyDescent="0.3">
      <c r="A46" s="14">
        <v>40</v>
      </c>
      <c r="B46" s="27" t="s">
        <v>160</v>
      </c>
      <c r="C46" s="18" t="s">
        <v>17</v>
      </c>
      <c r="D46" s="20">
        <v>10</v>
      </c>
      <c r="E46" s="22">
        <v>284.95999999999998</v>
      </c>
      <c r="F46" s="23">
        <v>306</v>
      </c>
      <c r="G46" s="23">
        <v>295</v>
      </c>
      <c r="H46" s="6"/>
      <c r="I46" s="6"/>
      <c r="J46" s="7"/>
      <c r="K46" s="7" t="s">
        <v>7</v>
      </c>
      <c r="L46" s="6">
        <f t="shared" si="6"/>
        <v>295.32</v>
      </c>
      <c r="M46" s="8">
        <f t="shared" si="7"/>
        <v>10.523649557069078</v>
      </c>
      <c r="N46" s="8">
        <f t="shared" si="8"/>
        <v>3.5634733702658399</v>
      </c>
      <c r="O46" s="6">
        <f t="shared" si="13"/>
        <v>2953.2000000000003</v>
      </c>
      <c r="P46" s="6">
        <f t="shared" si="10"/>
        <v>295.32000000000005</v>
      </c>
      <c r="Q46" s="6">
        <f t="shared" si="11"/>
        <v>295.32</v>
      </c>
      <c r="R46" s="6">
        <f t="shared" si="12"/>
        <v>2953.2</v>
      </c>
    </row>
    <row r="47" spans="1:18" ht="30" customHeight="1" thickBot="1" x14ac:dyDescent="0.3">
      <c r="A47" s="14">
        <v>41</v>
      </c>
      <c r="B47" s="26" t="s">
        <v>113</v>
      </c>
      <c r="C47" s="18" t="s">
        <v>17</v>
      </c>
      <c r="D47" s="20">
        <v>9</v>
      </c>
      <c r="E47" s="22">
        <v>125.5</v>
      </c>
      <c r="F47" s="23">
        <v>147.69999999999999</v>
      </c>
      <c r="G47" s="23">
        <v>136.6</v>
      </c>
      <c r="H47" s="6"/>
      <c r="I47" s="6"/>
      <c r="J47" s="7"/>
      <c r="K47" s="7" t="s">
        <v>7</v>
      </c>
      <c r="L47" s="6">
        <f t="shared" si="6"/>
        <v>136.6</v>
      </c>
      <c r="M47" s="8">
        <f t="shared" si="7"/>
        <v>11.099999999999994</v>
      </c>
      <c r="N47" s="8">
        <f t="shared" si="8"/>
        <v>8.1259150805270828</v>
      </c>
      <c r="O47" s="6">
        <f t="shared" si="13"/>
        <v>1229.3999999999999</v>
      </c>
      <c r="P47" s="6">
        <f t="shared" si="10"/>
        <v>136.6</v>
      </c>
      <c r="Q47" s="6">
        <f t="shared" si="11"/>
        <v>136.6</v>
      </c>
      <c r="R47" s="6">
        <f t="shared" si="12"/>
        <v>1229.3999999999999</v>
      </c>
    </row>
    <row r="48" spans="1:18" ht="30" customHeight="1" thickBot="1" x14ac:dyDescent="0.3">
      <c r="A48" s="14">
        <v>42</v>
      </c>
      <c r="B48" s="26" t="s">
        <v>114</v>
      </c>
      <c r="C48" s="18" t="s">
        <v>17</v>
      </c>
      <c r="D48" s="20">
        <v>7</v>
      </c>
      <c r="E48" s="22">
        <v>138.57</v>
      </c>
      <c r="F48" s="23">
        <v>152</v>
      </c>
      <c r="G48" s="23">
        <v>149.68</v>
      </c>
      <c r="H48" s="6"/>
      <c r="I48" s="6"/>
      <c r="J48" s="7"/>
      <c r="K48" s="7" t="s">
        <v>7</v>
      </c>
      <c r="L48" s="6">
        <f t="shared" si="6"/>
        <v>146.75</v>
      </c>
      <c r="M48" s="8">
        <f t="shared" si="7"/>
        <v>7.1784329766321608</v>
      </c>
      <c r="N48" s="8">
        <f t="shared" si="8"/>
        <v>4.8916067983864808</v>
      </c>
      <c r="O48" s="6">
        <f t="shared" si="13"/>
        <v>1027.25</v>
      </c>
      <c r="P48" s="6">
        <f t="shared" si="10"/>
        <v>146.75</v>
      </c>
      <c r="Q48" s="6">
        <f t="shared" si="11"/>
        <v>146.75</v>
      </c>
      <c r="R48" s="6">
        <f t="shared" si="12"/>
        <v>1027.25</v>
      </c>
    </row>
    <row r="49" spans="1:18" ht="30" customHeight="1" thickBot="1" x14ac:dyDescent="0.3">
      <c r="A49" s="14">
        <v>43</v>
      </c>
      <c r="B49" s="26" t="s">
        <v>47</v>
      </c>
      <c r="C49" s="18" t="s">
        <v>17</v>
      </c>
      <c r="D49" s="20">
        <v>10</v>
      </c>
      <c r="E49" s="22">
        <v>63.76</v>
      </c>
      <c r="F49" s="23">
        <v>85.98</v>
      </c>
      <c r="G49" s="23">
        <v>74.87</v>
      </c>
      <c r="H49" s="6"/>
      <c r="I49" s="6"/>
      <c r="J49" s="7"/>
      <c r="K49" s="7" t="s">
        <v>7</v>
      </c>
      <c r="L49" s="6">
        <f t="shared" si="6"/>
        <v>74.87</v>
      </c>
      <c r="M49" s="8">
        <f t="shared" si="7"/>
        <v>11.11</v>
      </c>
      <c r="N49" s="8">
        <f t="shared" si="8"/>
        <v>14.839054360892213</v>
      </c>
      <c r="O49" s="6">
        <f t="shared" si="13"/>
        <v>748.7</v>
      </c>
      <c r="P49" s="6">
        <f t="shared" si="10"/>
        <v>74.87</v>
      </c>
      <c r="Q49" s="6">
        <f t="shared" si="11"/>
        <v>74.87</v>
      </c>
      <c r="R49" s="6">
        <f t="shared" si="12"/>
        <v>748.7</v>
      </c>
    </row>
    <row r="50" spans="1:18" ht="30" customHeight="1" thickBot="1" x14ac:dyDescent="0.3">
      <c r="A50" s="14">
        <v>44</v>
      </c>
      <c r="B50" s="26" t="s">
        <v>48</v>
      </c>
      <c r="C50" s="18" t="s">
        <v>17</v>
      </c>
      <c r="D50" s="20">
        <v>30</v>
      </c>
      <c r="E50" s="22">
        <v>211.88</v>
      </c>
      <c r="F50" s="23">
        <v>234</v>
      </c>
      <c r="G50" s="23">
        <v>222.99</v>
      </c>
      <c r="H50" s="6"/>
      <c r="I50" s="6"/>
      <c r="J50" s="7"/>
      <c r="K50" s="7" t="s">
        <v>7</v>
      </c>
      <c r="L50" s="6">
        <f t="shared" si="6"/>
        <v>222.95666666666668</v>
      </c>
      <c r="M50" s="8">
        <f t="shared" si="7"/>
        <v>11.060037673233007</v>
      </c>
      <c r="N50" s="8">
        <f t="shared" si="8"/>
        <v>4.9606220969245172</v>
      </c>
      <c r="O50" s="6">
        <f t="shared" si="13"/>
        <v>6688.7</v>
      </c>
      <c r="P50" s="6">
        <f t="shared" si="10"/>
        <v>222.95666666666665</v>
      </c>
      <c r="Q50" s="6">
        <f t="shared" si="11"/>
        <v>222.95</v>
      </c>
      <c r="R50" s="6">
        <f t="shared" si="12"/>
        <v>6688.5</v>
      </c>
    </row>
    <row r="51" spans="1:18" ht="30" customHeight="1" thickBot="1" x14ac:dyDescent="0.3">
      <c r="A51" s="14">
        <v>45</v>
      </c>
      <c r="B51" s="26" t="s">
        <v>115</v>
      </c>
      <c r="C51" s="18" t="s">
        <v>17</v>
      </c>
      <c r="D51" s="20">
        <v>30</v>
      </c>
      <c r="E51" s="22">
        <v>3.78</v>
      </c>
      <c r="F51" s="23">
        <v>5.9</v>
      </c>
      <c r="G51" s="23">
        <v>4.8899999999999997</v>
      </c>
      <c r="H51" s="6"/>
      <c r="I51" s="6"/>
      <c r="J51" s="7"/>
      <c r="K51" s="7" t="s">
        <v>7</v>
      </c>
      <c r="L51" s="6">
        <f t="shared" si="6"/>
        <v>4.8566666666666665</v>
      </c>
      <c r="M51" s="8">
        <f t="shared" si="7"/>
        <v>1.0603930089044009</v>
      </c>
      <c r="N51" s="8">
        <f t="shared" si="8"/>
        <v>21.833761336398098</v>
      </c>
      <c r="O51" s="6">
        <f t="shared" si="13"/>
        <v>145.69999999999999</v>
      </c>
      <c r="P51" s="6">
        <f t="shared" si="10"/>
        <v>4.8566666666666665</v>
      </c>
      <c r="Q51" s="6">
        <f t="shared" si="11"/>
        <v>4.8499999999999996</v>
      </c>
      <c r="R51" s="6">
        <f t="shared" si="12"/>
        <v>145.5</v>
      </c>
    </row>
    <row r="52" spans="1:18" ht="30" customHeight="1" thickBot="1" x14ac:dyDescent="0.3">
      <c r="A52" s="14">
        <v>46</v>
      </c>
      <c r="B52" s="27" t="s">
        <v>151</v>
      </c>
      <c r="C52" s="18" t="s">
        <v>17</v>
      </c>
      <c r="D52" s="20">
        <v>10</v>
      </c>
      <c r="E52" s="22">
        <v>253.88</v>
      </c>
      <c r="F52" s="23">
        <v>276</v>
      </c>
      <c r="G52" s="23">
        <v>264.99</v>
      </c>
      <c r="H52" s="6"/>
      <c r="I52" s="6"/>
      <c r="J52" s="7"/>
      <c r="K52" s="7" t="s">
        <v>7</v>
      </c>
      <c r="L52" s="6">
        <f t="shared" si="6"/>
        <v>264.95666666666665</v>
      </c>
      <c r="M52" s="8">
        <f t="shared" si="7"/>
        <v>11.060037673233007</v>
      </c>
      <c r="N52" s="8">
        <f t="shared" si="8"/>
        <v>4.1742817089208319</v>
      </c>
      <c r="O52" s="6">
        <f t="shared" si="13"/>
        <v>2649.5666666666666</v>
      </c>
      <c r="P52" s="6">
        <f t="shared" si="10"/>
        <v>264.95666666666665</v>
      </c>
      <c r="Q52" s="6">
        <f t="shared" si="11"/>
        <v>264.95</v>
      </c>
      <c r="R52" s="6">
        <f t="shared" si="12"/>
        <v>2649.5</v>
      </c>
    </row>
    <row r="53" spans="1:18" ht="30" customHeight="1" thickBot="1" x14ac:dyDescent="0.3">
      <c r="A53" s="14">
        <v>47</v>
      </c>
      <c r="B53" s="26" t="s">
        <v>49</v>
      </c>
      <c r="C53" s="18" t="s">
        <v>17</v>
      </c>
      <c r="D53" s="20">
        <v>5</v>
      </c>
      <c r="E53" s="22">
        <v>107.65</v>
      </c>
      <c r="F53" s="23">
        <v>129.87</v>
      </c>
      <c r="G53" s="23">
        <v>118.76</v>
      </c>
      <c r="H53" s="6"/>
      <c r="I53" s="6"/>
      <c r="J53" s="7"/>
      <c r="K53" s="7" t="s">
        <v>7</v>
      </c>
      <c r="L53" s="6">
        <f t="shared" si="6"/>
        <v>118.76</v>
      </c>
      <c r="M53" s="8">
        <f t="shared" si="7"/>
        <v>11.11</v>
      </c>
      <c r="N53" s="8">
        <f t="shared" si="8"/>
        <v>9.3550016840687089</v>
      </c>
      <c r="O53" s="6">
        <f t="shared" si="13"/>
        <v>593.80000000000007</v>
      </c>
      <c r="P53" s="6">
        <f t="shared" si="10"/>
        <v>118.76000000000002</v>
      </c>
      <c r="Q53" s="6">
        <f t="shared" si="11"/>
        <v>118.76</v>
      </c>
      <c r="R53" s="6">
        <f t="shared" si="12"/>
        <v>593.80000000000007</v>
      </c>
    </row>
    <row r="54" spans="1:18" ht="30" customHeight="1" thickBot="1" x14ac:dyDescent="0.3">
      <c r="A54" s="14">
        <v>48</v>
      </c>
      <c r="B54" s="27" t="s">
        <v>116</v>
      </c>
      <c r="C54" s="18" t="s">
        <v>17</v>
      </c>
      <c r="D54" s="20">
        <v>30</v>
      </c>
      <c r="E54" s="22">
        <v>7.37</v>
      </c>
      <c r="F54" s="23">
        <v>9.59</v>
      </c>
      <c r="G54" s="23">
        <v>8.48</v>
      </c>
      <c r="H54" s="6"/>
      <c r="I54" s="6"/>
      <c r="J54" s="7"/>
      <c r="K54" s="7" t="s">
        <v>7</v>
      </c>
      <c r="L54" s="6">
        <f t="shared" si="6"/>
        <v>8.48</v>
      </c>
      <c r="M54" s="8">
        <f t="shared" si="7"/>
        <v>1.1099999999999948</v>
      </c>
      <c r="N54" s="8">
        <f t="shared" si="8"/>
        <v>13.089622641509372</v>
      </c>
      <c r="O54" s="6">
        <f t="shared" si="13"/>
        <v>254.4</v>
      </c>
      <c r="P54" s="6">
        <f t="shared" si="10"/>
        <v>8.48</v>
      </c>
      <c r="Q54" s="6">
        <f t="shared" si="11"/>
        <v>8.48</v>
      </c>
      <c r="R54" s="6">
        <f t="shared" si="12"/>
        <v>254.4</v>
      </c>
    </row>
    <row r="55" spans="1:18" ht="30" customHeight="1" thickBot="1" x14ac:dyDescent="0.3">
      <c r="A55" s="14">
        <v>49</v>
      </c>
      <c r="B55" s="26" t="s">
        <v>50</v>
      </c>
      <c r="C55" s="18" t="s">
        <v>17</v>
      </c>
      <c r="D55" s="20">
        <v>7</v>
      </c>
      <c r="E55" s="22">
        <v>38.270000000000003</v>
      </c>
      <c r="F55" s="23">
        <v>60</v>
      </c>
      <c r="G55" s="23">
        <v>49.38</v>
      </c>
      <c r="H55" s="6"/>
      <c r="I55" s="6"/>
      <c r="J55" s="7"/>
      <c r="K55" s="7" t="s">
        <v>7</v>
      </c>
      <c r="L55" s="6">
        <f t="shared" si="6"/>
        <v>49.216666666666669</v>
      </c>
      <c r="M55" s="8">
        <f t="shared" si="7"/>
        <v>10.865920731044055</v>
      </c>
      <c r="N55" s="8">
        <f t="shared" si="8"/>
        <v>22.077725833479285</v>
      </c>
      <c r="O55" s="6">
        <f t="shared" si="13"/>
        <v>344.51666666666671</v>
      </c>
      <c r="P55" s="6">
        <f t="shared" si="10"/>
        <v>49.216666666666676</v>
      </c>
      <c r="Q55" s="6">
        <f t="shared" si="11"/>
        <v>49.21</v>
      </c>
      <c r="R55" s="6">
        <f t="shared" si="12"/>
        <v>344.47</v>
      </c>
    </row>
    <row r="56" spans="1:18" ht="30" customHeight="1" thickBot="1" x14ac:dyDescent="0.3">
      <c r="A56" s="14">
        <v>50</v>
      </c>
      <c r="B56" s="26" t="s">
        <v>51</v>
      </c>
      <c r="C56" s="18" t="s">
        <v>17</v>
      </c>
      <c r="D56" s="20">
        <v>5</v>
      </c>
      <c r="E56" s="22">
        <v>17.75</v>
      </c>
      <c r="F56" s="23">
        <v>39.97</v>
      </c>
      <c r="G56" s="23">
        <v>28.86</v>
      </c>
      <c r="H56" s="6"/>
      <c r="I56" s="6"/>
      <c r="J56" s="7"/>
      <c r="K56" s="7" t="s">
        <v>7</v>
      </c>
      <c r="L56" s="6">
        <f t="shared" si="6"/>
        <v>28.86</v>
      </c>
      <c r="M56" s="8">
        <f t="shared" si="7"/>
        <v>11.11000000000001</v>
      </c>
      <c r="N56" s="8">
        <f t="shared" si="8"/>
        <v>38.49618849618853</v>
      </c>
      <c r="O56" s="6">
        <f t="shared" si="13"/>
        <v>144.30000000000001</v>
      </c>
      <c r="P56" s="6">
        <f t="shared" si="10"/>
        <v>28.860000000000003</v>
      </c>
      <c r="Q56" s="6">
        <f t="shared" si="11"/>
        <v>28.86</v>
      </c>
      <c r="R56" s="6">
        <f t="shared" si="12"/>
        <v>144.30000000000001</v>
      </c>
    </row>
    <row r="57" spans="1:18" ht="30" customHeight="1" thickBot="1" x14ac:dyDescent="0.3">
      <c r="A57" s="14">
        <v>51</v>
      </c>
      <c r="B57" s="26" t="s">
        <v>52</v>
      </c>
      <c r="C57" s="18" t="s">
        <v>17</v>
      </c>
      <c r="D57" s="20">
        <v>10</v>
      </c>
      <c r="E57" s="22">
        <v>37.44</v>
      </c>
      <c r="F57" s="23">
        <v>59.66</v>
      </c>
      <c r="G57" s="23">
        <v>48.55</v>
      </c>
      <c r="H57" s="6"/>
      <c r="I57" s="6"/>
      <c r="J57" s="7"/>
      <c r="K57" s="7" t="s">
        <v>7</v>
      </c>
      <c r="L57" s="6">
        <f t="shared" si="6"/>
        <v>48.54999999999999</v>
      </c>
      <c r="M57" s="8">
        <f t="shared" si="7"/>
        <v>11.110000000000021</v>
      </c>
      <c r="N57" s="8">
        <f t="shared" si="8"/>
        <v>22.883625128733311</v>
      </c>
      <c r="O57" s="6">
        <f t="shared" si="13"/>
        <v>485.49999999999994</v>
      </c>
      <c r="P57" s="6">
        <f t="shared" si="10"/>
        <v>48.55</v>
      </c>
      <c r="Q57" s="6">
        <f t="shared" si="11"/>
        <v>48.55</v>
      </c>
      <c r="R57" s="6">
        <f t="shared" si="12"/>
        <v>485.5</v>
      </c>
    </row>
    <row r="58" spans="1:18" ht="30" customHeight="1" thickBot="1" x14ac:dyDescent="0.3">
      <c r="A58" s="14">
        <v>52</v>
      </c>
      <c r="B58" s="26" t="s">
        <v>53</v>
      </c>
      <c r="C58" s="18" t="s">
        <v>17</v>
      </c>
      <c r="D58" s="20">
        <v>13</v>
      </c>
      <c r="E58" s="22">
        <v>15</v>
      </c>
      <c r="F58" s="23">
        <v>37</v>
      </c>
      <c r="G58" s="23">
        <v>26</v>
      </c>
      <c r="H58" s="6"/>
      <c r="I58" s="6"/>
      <c r="J58" s="7"/>
      <c r="K58" s="7" t="s">
        <v>7</v>
      </c>
      <c r="L58" s="6">
        <f t="shared" si="6"/>
        <v>26</v>
      </c>
      <c r="M58" s="8">
        <f t="shared" si="7"/>
        <v>11</v>
      </c>
      <c r="N58" s="8">
        <f t="shared" si="8"/>
        <v>42.307692307692307</v>
      </c>
      <c r="O58" s="6">
        <f t="shared" si="13"/>
        <v>338</v>
      </c>
      <c r="P58" s="6">
        <f t="shared" si="10"/>
        <v>26</v>
      </c>
      <c r="Q58" s="6">
        <f t="shared" si="11"/>
        <v>26</v>
      </c>
      <c r="R58" s="6">
        <f t="shared" si="12"/>
        <v>338</v>
      </c>
    </row>
    <row r="59" spans="1:18" ht="30" customHeight="1" thickBot="1" x14ac:dyDescent="0.3">
      <c r="A59" s="14">
        <v>53</v>
      </c>
      <c r="B59" s="26" t="s">
        <v>153</v>
      </c>
      <c r="C59" s="18" t="s">
        <v>17</v>
      </c>
      <c r="D59" s="20">
        <v>15</v>
      </c>
      <c r="E59" s="22">
        <v>720</v>
      </c>
      <c r="F59" s="23">
        <v>740</v>
      </c>
      <c r="G59" s="23">
        <v>730</v>
      </c>
      <c r="H59" s="6"/>
      <c r="I59" s="6"/>
      <c r="J59" s="7"/>
      <c r="K59" s="7" t="s">
        <v>7</v>
      </c>
      <c r="L59" s="6">
        <f t="shared" si="6"/>
        <v>730</v>
      </c>
      <c r="M59" s="8">
        <f t="shared" si="7"/>
        <v>10</v>
      </c>
      <c r="N59" s="8">
        <f t="shared" si="8"/>
        <v>1.3698630136986301</v>
      </c>
      <c r="O59" s="6">
        <f t="shared" si="13"/>
        <v>10950</v>
      </c>
      <c r="P59" s="6">
        <f t="shared" si="10"/>
        <v>730</v>
      </c>
      <c r="Q59" s="6">
        <f t="shared" si="11"/>
        <v>730</v>
      </c>
      <c r="R59" s="6">
        <f t="shared" si="12"/>
        <v>10950</v>
      </c>
    </row>
    <row r="60" spans="1:18" ht="30" customHeight="1" thickBot="1" x14ac:dyDescent="0.3">
      <c r="A60" s="14">
        <v>54</v>
      </c>
      <c r="B60" s="27" t="s">
        <v>117</v>
      </c>
      <c r="C60" s="18" t="s">
        <v>17</v>
      </c>
      <c r="D60" s="20">
        <v>5</v>
      </c>
      <c r="E60" s="22">
        <v>117.75</v>
      </c>
      <c r="F60" s="23">
        <v>139.97</v>
      </c>
      <c r="G60" s="23">
        <v>128.86000000000001</v>
      </c>
      <c r="H60" s="6"/>
      <c r="I60" s="6"/>
      <c r="J60" s="7"/>
      <c r="K60" s="7" t="s">
        <v>7</v>
      </c>
      <c r="L60" s="6">
        <f t="shared" si="6"/>
        <v>128.86000000000001</v>
      </c>
      <c r="M60" s="8">
        <f t="shared" si="7"/>
        <v>11.11</v>
      </c>
      <c r="N60" s="8">
        <f t="shared" si="8"/>
        <v>8.6217600496663032</v>
      </c>
      <c r="O60" s="6">
        <f t="shared" si="13"/>
        <v>644.30000000000007</v>
      </c>
      <c r="P60" s="6">
        <f t="shared" si="10"/>
        <v>128.86000000000001</v>
      </c>
      <c r="Q60" s="6">
        <f t="shared" si="11"/>
        <v>128.86000000000001</v>
      </c>
      <c r="R60" s="6">
        <f t="shared" si="12"/>
        <v>644.30000000000007</v>
      </c>
    </row>
    <row r="61" spans="1:18" ht="30" customHeight="1" thickBot="1" x14ac:dyDescent="0.3">
      <c r="A61" s="14">
        <v>55</v>
      </c>
      <c r="B61" s="26" t="s">
        <v>54</v>
      </c>
      <c r="C61" s="18" t="s">
        <v>17</v>
      </c>
      <c r="D61" s="20">
        <v>33</v>
      </c>
      <c r="E61" s="22">
        <v>75.09</v>
      </c>
      <c r="F61" s="23">
        <v>97.3</v>
      </c>
      <c r="G61" s="23">
        <v>86.2</v>
      </c>
      <c r="H61" s="6"/>
      <c r="I61" s="6"/>
      <c r="J61" s="7"/>
      <c r="K61" s="7" t="s">
        <v>7</v>
      </c>
      <c r="L61" s="6">
        <f t="shared" si="6"/>
        <v>86.196666666666658</v>
      </c>
      <c r="M61" s="8">
        <f t="shared" si="7"/>
        <v>11.105000375206451</v>
      </c>
      <c r="N61" s="8">
        <f t="shared" si="8"/>
        <v>12.88332925697798</v>
      </c>
      <c r="O61" s="6">
        <f t="shared" si="13"/>
        <v>2844.49</v>
      </c>
      <c r="P61" s="6">
        <f t="shared" si="10"/>
        <v>86.196666666666658</v>
      </c>
      <c r="Q61" s="6">
        <f t="shared" si="11"/>
        <v>86.19</v>
      </c>
      <c r="R61" s="6">
        <f t="shared" si="12"/>
        <v>2844.27</v>
      </c>
    </row>
    <row r="62" spans="1:18" ht="30" customHeight="1" thickBot="1" x14ac:dyDescent="0.3">
      <c r="A62" s="14">
        <v>56</v>
      </c>
      <c r="B62" s="26" t="s">
        <v>55</v>
      </c>
      <c r="C62" s="18" t="s">
        <v>17</v>
      </c>
      <c r="D62" s="20">
        <v>23</v>
      </c>
      <c r="E62" s="22">
        <v>44.13</v>
      </c>
      <c r="F62" s="23">
        <v>66.349999999999994</v>
      </c>
      <c r="G62" s="23">
        <v>55.24</v>
      </c>
      <c r="H62" s="6"/>
      <c r="I62" s="6"/>
      <c r="J62" s="7"/>
      <c r="K62" s="7" t="s">
        <v>7</v>
      </c>
      <c r="L62" s="6">
        <f t="shared" si="6"/>
        <v>55.24</v>
      </c>
      <c r="M62" s="8">
        <f t="shared" si="7"/>
        <v>11.11</v>
      </c>
      <c r="N62" s="8">
        <f t="shared" si="8"/>
        <v>20.112237509051411</v>
      </c>
      <c r="O62" s="6">
        <f t="shared" si="13"/>
        <v>1270.52</v>
      </c>
      <c r="P62" s="6">
        <f t="shared" si="10"/>
        <v>55.24</v>
      </c>
      <c r="Q62" s="6">
        <f t="shared" si="11"/>
        <v>55.24</v>
      </c>
      <c r="R62" s="6">
        <f t="shared" si="12"/>
        <v>1270.52</v>
      </c>
    </row>
    <row r="63" spans="1:18" ht="30" customHeight="1" thickBot="1" x14ac:dyDescent="0.3">
      <c r="A63" s="14">
        <v>57</v>
      </c>
      <c r="B63" s="27" t="s">
        <v>156</v>
      </c>
      <c r="C63" s="18" t="s">
        <v>17</v>
      </c>
      <c r="D63" s="20">
        <v>5</v>
      </c>
      <c r="E63" s="22">
        <v>110.36</v>
      </c>
      <c r="F63" s="23">
        <v>132.58000000000001</v>
      </c>
      <c r="G63" s="23">
        <v>121.47</v>
      </c>
      <c r="H63" s="6"/>
      <c r="I63" s="6"/>
      <c r="J63" s="7"/>
      <c r="K63" s="7" t="s">
        <v>7</v>
      </c>
      <c r="L63" s="6">
        <f t="shared" si="6"/>
        <v>121.46999999999998</v>
      </c>
      <c r="M63" s="8">
        <f t="shared" si="7"/>
        <v>11.110000000000007</v>
      </c>
      <c r="N63" s="8">
        <f t="shared" si="8"/>
        <v>9.1462912653330104</v>
      </c>
      <c r="O63" s="6">
        <f t="shared" si="13"/>
        <v>607.35</v>
      </c>
      <c r="P63" s="6">
        <f t="shared" si="10"/>
        <v>121.47</v>
      </c>
      <c r="Q63" s="6">
        <f t="shared" si="11"/>
        <v>121.47</v>
      </c>
      <c r="R63" s="6">
        <f t="shared" si="12"/>
        <v>607.35</v>
      </c>
    </row>
    <row r="64" spans="1:18" ht="30" customHeight="1" thickBot="1" x14ac:dyDescent="0.3">
      <c r="A64" s="14">
        <v>58</v>
      </c>
      <c r="B64" s="27" t="s">
        <v>88</v>
      </c>
      <c r="C64" s="18" t="s">
        <v>17</v>
      </c>
      <c r="D64" s="20">
        <v>35</v>
      </c>
      <c r="E64" s="22">
        <v>35.1</v>
      </c>
      <c r="F64" s="23">
        <v>57.3</v>
      </c>
      <c r="G64" s="23">
        <v>46.2</v>
      </c>
      <c r="H64" s="6"/>
      <c r="I64" s="6"/>
      <c r="J64" s="7"/>
      <c r="K64" s="7" t="s">
        <v>7</v>
      </c>
      <c r="L64" s="6">
        <f t="shared" si="6"/>
        <v>46.20000000000001</v>
      </c>
      <c r="M64" s="8">
        <f t="shared" si="7"/>
        <v>11.099999999999941</v>
      </c>
      <c r="N64" s="8">
        <f t="shared" si="8"/>
        <v>24.025974025973891</v>
      </c>
      <c r="O64" s="6">
        <f t="shared" si="13"/>
        <v>1617.0000000000002</v>
      </c>
      <c r="P64" s="6">
        <f t="shared" si="10"/>
        <v>46.20000000000001</v>
      </c>
      <c r="Q64" s="6">
        <f t="shared" si="11"/>
        <v>46.2</v>
      </c>
      <c r="R64" s="6">
        <f t="shared" si="12"/>
        <v>1617</v>
      </c>
    </row>
    <row r="65" spans="1:18" ht="30" customHeight="1" thickBot="1" x14ac:dyDescent="0.3">
      <c r="A65" s="14">
        <v>59</v>
      </c>
      <c r="B65" s="27" t="s">
        <v>118</v>
      </c>
      <c r="C65" s="18" t="s">
        <v>17</v>
      </c>
      <c r="D65" s="20">
        <v>13</v>
      </c>
      <c r="E65" s="22">
        <v>41.77</v>
      </c>
      <c r="F65" s="23">
        <v>63.99</v>
      </c>
      <c r="G65" s="23">
        <v>52.88</v>
      </c>
      <c r="H65" s="6"/>
      <c r="I65" s="6"/>
      <c r="J65" s="7"/>
      <c r="K65" s="7" t="s">
        <v>7</v>
      </c>
      <c r="L65" s="6">
        <f t="shared" si="6"/>
        <v>52.88</v>
      </c>
      <c r="M65" s="8">
        <f t="shared" si="7"/>
        <v>11.109999999999959</v>
      </c>
      <c r="N65" s="8">
        <f t="shared" si="8"/>
        <v>21.009833585476471</v>
      </c>
      <c r="O65" s="6">
        <f t="shared" si="13"/>
        <v>687.44</v>
      </c>
      <c r="P65" s="6">
        <f t="shared" si="10"/>
        <v>52.88</v>
      </c>
      <c r="Q65" s="6">
        <f t="shared" si="11"/>
        <v>52.88</v>
      </c>
      <c r="R65" s="6">
        <f t="shared" si="12"/>
        <v>687.44</v>
      </c>
    </row>
    <row r="66" spans="1:18" ht="30" customHeight="1" thickBot="1" x14ac:dyDescent="0.3">
      <c r="A66" s="14">
        <v>60</v>
      </c>
      <c r="B66" s="27" t="s">
        <v>119</v>
      </c>
      <c r="C66" s="18" t="s">
        <v>17</v>
      </c>
      <c r="D66" s="20">
        <v>3</v>
      </c>
      <c r="E66" s="22">
        <v>40.14</v>
      </c>
      <c r="F66" s="23">
        <v>62.36</v>
      </c>
      <c r="G66" s="23">
        <v>51.25</v>
      </c>
      <c r="H66" s="6"/>
      <c r="I66" s="6"/>
      <c r="J66" s="7"/>
      <c r="K66" s="7" t="s">
        <v>7</v>
      </c>
      <c r="L66" s="6">
        <f t="shared" si="6"/>
        <v>51.25</v>
      </c>
      <c r="M66" s="8">
        <f t="shared" si="7"/>
        <v>11.11</v>
      </c>
      <c r="N66" s="8">
        <f t="shared" si="8"/>
        <v>21.678048780487806</v>
      </c>
      <c r="O66" s="6">
        <f t="shared" si="13"/>
        <v>153.75</v>
      </c>
      <c r="P66" s="6">
        <f t="shared" si="10"/>
        <v>51.25</v>
      </c>
      <c r="Q66" s="6">
        <f t="shared" si="11"/>
        <v>51.25</v>
      </c>
      <c r="R66" s="6">
        <f t="shared" si="12"/>
        <v>153.75</v>
      </c>
    </row>
    <row r="67" spans="1:18" ht="30" customHeight="1" thickBot="1" x14ac:dyDescent="0.3">
      <c r="A67" s="14">
        <v>61</v>
      </c>
      <c r="B67" s="26" t="s">
        <v>56</v>
      </c>
      <c r="C67" s="18" t="s">
        <v>17</v>
      </c>
      <c r="D67" s="20">
        <v>30</v>
      </c>
      <c r="E67" s="22">
        <v>45</v>
      </c>
      <c r="F67" s="23">
        <v>67</v>
      </c>
      <c r="G67" s="23">
        <v>56</v>
      </c>
      <c r="H67" s="6"/>
      <c r="I67" s="6"/>
      <c r="J67" s="7"/>
      <c r="K67" s="7" t="s">
        <v>7</v>
      </c>
      <c r="L67" s="6">
        <f t="shared" si="6"/>
        <v>56</v>
      </c>
      <c r="M67" s="8">
        <f t="shared" si="7"/>
        <v>11</v>
      </c>
      <c r="N67" s="8">
        <f t="shared" si="8"/>
        <v>19.642857142857142</v>
      </c>
      <c r="O67" s="6">
        <f t="shared" si="13"/>
        <v>1680</v>
      </c>
      <c r="P67" s="6">
        <f t="shared" si="10"/>
        <v>56</v>
      </c>
      <c r="Q67" s="6">
        <f t="shared" si="11"/>
        <v>56</v>
      </c>
      <c r="R67" s="6">
        <f t="shared" si="12"/>
        <v>1680</v>
      </c>
    </row>
    <row r="68" spans="1:18" ht="30" customHeight="1" thickBot="1" x14ac:dyDescent="0.3">
      <c r="A68" s="14">
        <v>62</v>
      </c>
      <c r="B68" s="26" t="s">
        <v>57</v>
      </c>
      <c r="C68" s="18" t="s">
        <v>17</v>
      </c>
      <c r="D68" s="20">
        <v>40</v>
      </c>
      <c r="E68" s="22">
        <v>36.33</v>
      </c>
      <c r="F68" s="23">
        <v>58.55</v>
      </c>
      <c r="G68" s="23">
        <v>47.44</v>
      </c>
      <c r="H68" s="6"/>
      <c r="I68" s="6"/>
      <c r="J68" s="7"/>
      <c r="K68" s="7" t="s">
        <v>7</v>
      </c>
      <c r="L68" s="6">
        <f t="shared" si="6"/>
        <v>47.44</v>
      </c>
      <c r="M68" s="8">
        <f t="shared" si="7"/>
        <v>11.110000000000021</v>
      </c>
      <c r="N68" s="8">
        <f t="shared" si="8"/>
        <v>23.419055649241191</v>
      </c>
      <c r="O68" s="6">
        <f t="shared" si="13"/>
        <v>1897.6</v>
      </c>
      <c r="P68" s="6">
        <f t="shared" si="10"/>
        <v>47.44</v>
      </c>
      <c r="Q68" s="6">
        <f t="shared" si="11"/>
        <v>47.44</v>
      </c>
      <c r="R68" s="6">
        <f t="shared" si="12"/>
        <v>1897.6</v>
      </c>
    </row>
    <row r="69" spans="1:18" ht="30" customHeight="1" thickBot="1" x14ac:dyDescent="0.3">
      <c r="A69" s="14">
        <v>63</v>
      </c>
      <c r="B69" s="26" t="s">
        <v>58</v>
      </c>
      <c r="C69" s="18" t="s">
        <v>17</v>
      </c>
      <c r="D69" s="20">
        <v>35</v>
      </c>
      <c r="E69" s="22">
        <v>73.17</v>
      </c>
      <c r="F69" s="23">
        <v>95.39</v>
      </c>
      <c r="G69" s="23">
        <v>84.28</v>
      </c>
      <c r="H69" s="6"/>
      <c r="I69" s="6"/>
      <c r="J69" s="7"/>
      <c r="K69" s="7" t="s">
        <v>7</v>
      </c>
      <c r="L69" s="6">
        <f t="shared" si="6"/>
        <v>84.28</v>
      </c>
      <c r="M69" s="8">
        <f t="shared" si="7"/>
        <v>11.109999999999918</v>
      </c>
      <c r="N69" s="8">
        <f t="shared" si="8"/>
        <v>13.182249644043567</v>
      </c>
      <c r="O69" s="6">
        <f t="shared" si="13"/>
        <v>2949.7999999999997</v>
      </c>
      <c r="P69" s="6">
        <f t="shared" si="10"/>
        <v>84.279999999999987</v>
      </c>
      <c r="Q69" s="6">
        <f t="shared" si="11"/>
        <v>84.28</v>
      </c>
      <c r="R69" s="6">
        <f t="shared" si="12"/>
        <v>2949.8</v>
      </c>
    </row>
    <row r="70" spans="1:18" ht="30" customHeight="1" thickBot="1" x14ac:dyDescent="0.3">
      <c r="A70" s="14">
        <v>64</v>
      </c>
      <c r="B70" s="26" t="s">
        <v>59</v>
      </c>
      <c r="C70" s="18" t="s">
        <v>17</v>
      </c>
      <c r="D70" s="20">
        <v>20</v>
      </c>
      <c r="E70" s="22">
        <v>5.45</v>
      </c>
      <c r="F70" s="23">
        <v>7.67</v>
      </c>
      <c r="G70" s="23">
        <v>6.56</v>
      </c>
      <c r="H70" s="6"/>
      <c r="I70" s="6"/>
      <c r="J70" s="7"/>
      <c r="K70" s="7" t="s">
        <v>7</v>
      </c>
      <c r="L70" s="6">
        <f t="shared" si="6"/>
        <v>6.56</v>
      </c>
      <c r="M70" s="8">
        <f t="shared" si="7"/>
        <v>1.1100000000000012</v>
      </c>
      <c r="N70" s="8">
        <f t="shared" si="8"/>
        <v>16.920731707317096</v>
      </c>
      <c r="O70" s="6">
        <f t="shared" si="13"/>
        <v>131.20000000000002</v>
      </c>
      <c r="P70" s="6">
        <f t="shared" si="10"/>
        <v>6.5600000000000005</v>
      </c>
      <c r="Q70" s="6">
        <f t="shared" si="11"/>
        <v>6.56</v>
      </c>
      <c r="R70" s="6">
        <f t="shared" si="12"/>
        <v>131.19999999999999</v>
      </c>
    </row>
    <row r="71" spans="1:18" ht="30" customHeight="1" thickBot="1" x14ac:dyDescent="0.3">
      <c r="A71" s="14">
        <v>65</v>
      </c>
      <c r="B71" s="26" t="s">
        <v>120</v>
      </c>
      <c r="C71" s="18" t="s">
        <v>17</v>
      </c>
      <c r="D71" s="21">
        <v>13</v>
      </c>
      <c r="E71" s="22">
        <v>74</v>
      </c>
      <c r="F71" s="23">
        <v>96</v>
      </c>
      <c r="G71" s="23">
        <v>85</v>
      </c>
      <c r="H71" s="6"/>
      <c r="I71" s="6"/>
      <c r="J71" s="7"/>
      <c r="K71" s="7" t="s">
        <v>7</v>
      </c>
      <c r="L71" s="6">
        <f t="shared" si="6"/>
        <v>85</v>
      </c>
      <c r="M71" s="8">
        <f t="shared" si="7"/>
        <v>11</v>
      </c>
      <c r="N71" s="8">
        <f t="shared" si="8"/>
        <v>12.941176470588237</v>
      </c>
      <c r="O71" s="6">
        <f t="shared" si="13"/>
        <v>1105</v>
      </c>
      <c r="P71" s="6">
        <f t="shared" si="10"/>
        <v>85</v>
      </c>
      <c r="Q71" s="6">
        <f t="shared" si="11"/>
        <v>85</v>
      </c>
      <c r="R71" s="6">
        <f t="shared" si="12"/>
        <v>1105</v>
      </c>
    </row>
    <row r="72" spans="1:18" ht="30" customHeight="1" thickBot="1" x14ac:dyDescent="0.3">
      <c r="A72" s="14">
        <v>66</v>
      </c>
      <c r="B72" s="26" t="s">
        <v>121</v>
      </c>
      <c r="C72" s="18" t="s">
        <v>17</v>
      </c>
      <c r="D72" s="20">
        <v>5</v>
      </c>
      <c r="E72" s="22">
        <v>32.97</v>
      </c>
      <c r="F72" s="23">
        <v>55</v>
      </c>
      <c r="G72" s="23">
        <v>44</v>
      </c>
      <c r="H72" s="6"/>
      <c r="I72" s="6"/>
      <c r="J72" s="7"/>
      <c r="K72" s="7" t="s">
        <v>7</v>
      </c>
      <c r="L72" s="6">
        <f t="shared" ref="L72:L134" si="14">AVERAGE(E72:G72)</f>
        <v>43.99</v>
      </c>
      <c r="M72" s="8">
        <f t="shared" ref="M72:M134" si="15">STDEV(E72:G72)</f>
        <v>11.015003404447937</v>
      </c>
      <c r="N72" s="8">
        <f t="shared" ref="N72:N134" si="16">M72/L72*100</f>
        <v>25.039789507724336</v>
      </c>
      <c r="O72" s="6">
        <f t="shared" si="13"/>
        <v>219.95000000000002</v>
      </c>
      <c r="P72" s="6">
        <f t="shared" ref="P72:P134" si="17">O72/D72</f>
        <v>43.99</v>
      </c>
      <c r="Q72" s="6">
        <f t="shared" ref="Q72:Q134" si="18">ROUNDDOWN(P72,2)</f>
        <v>43.99</v>
      </c>
      <c r="R72" s="6">
        <f t="shared" ref="R72:R134" si="19">Q72*D72</f>
        <v>219.95000000000002</v>
      </c>
    </row>
    <row r="73" spans="1:18" ht="30" customHeight="1" thickBot="1" x14ac:dyDescent="0.3">
      <c r="A73" s="14">
        <v>67</v>
      </c>
      <c r="B73" s="26" t="s">
        <v>60</v>
      </c>
      <c r="C73" s="18" t="s">
        <v>17</v>
      </c>
      <c r="D73" s="20">
        <v>10</v>
      </c>
      <c r="E73" s="22">
        <v>196.29</v>
      </c>
      <c r="F73" s="23">
        <v>218.5</v>
      </c>
      <c r="G73" s="23">
        <v>207.4</v>
      </c>
      <c r="H73" s="6"/>
      <c r="I73" s="6"/>
      <c r="J73" s="7"/>
      <c r="K73" s="7" t="s">
        <v>7</v>
      </c>
      <c r="L73" s="6">
        <f t="shared" si="14"/>
        <v>207.39666666666665</v>
      </c>
      <c r="M73" s="8">
        <f t="shared" si="15"/>
        <v>11.105000375206362</v>
      </c>
      <c r="N73" s="8">
        <f t="shared" si="16"/>
        <v>5.3544738947297592</v>
      </c>
      <c r="O73" s="6">
        <f t="shared" si="13"/>
        <v>2073.9666666666667</v>
      </c>
      <c r="P73" s="6">
        <f t="shared" si="17"/>
        <v>207.39666666666668</v>
      </c>
      <c r="Q73" s="6">
        <f t="shared" si="18"/>
        <v>207.39</v>
      </c>
      <c r="R73" s="6">
        <f t="shared" si="19"/>
        <v>2073.8999999999996</v>
      </c>
    </row>
    <row r="74" spans="1:18" ht="30" customHeight="1" thickBot="1" x14ac:dyDescent="0.3">
      <c r="A74" s="14">
        <v>68</v>
      </c>
      <c r="B74" s="26" t="s">
        <v>61</v>
      </c>
      <c r="C74" s="18" t="s">
        <v>17</v>
      </c>
      <c r="D74" s="20">
        <v>5</v>
      </c>
      <c r="E74" s="22">
        <v>154.08000000000001</v>
      </c>
      <c r="F74" s="23">
        <v>176.3</v>
      </c>
      <c r="G74" s="23">
        <v>165.19</v>
      </c>
      <c r="H74" s="6"/>
      <c r="I74" s="6"/>
      <c r="J74" s="7"/>
      <c r="K74" s="7" t="s">
        <v>7</v>
      </c>
      <c r="L74" s="6">
        <f t="shared" si="14"/>
        <v>165.19</v>
      </c>
      <c r="M74" s="8">
        <f t="shared" si="15"/>
        <v>11.11</v>
      </c>
      <c r="N74" s="8">
        <f t="shared" si="16"/>
        <v>6.7255887160239727</v>
      </c>
      <c r="O74" s="6">
        <f t="shared" si="13"/>
        <v>825.95</v>
      </c>
      <c r="P74" s="6">
        <f t="shared" si="17"/>
        <v>165.19</v>
      </c>
      <c r="Q74" s="6">
        <f t="shared" si="18"/>
        <v>165.19</v>
      </c>
      <c r="R74" s="6">
        <f t="shared" si="19"/>
        <v>825.95</v>
      </c>
    </row>
    <row r="75" spans="1:18" ht="30" customHeight="1" thickBot="1" x14ac:dyDescent="0.3">
      <c r="A75" s="14">
        <v>69</v>
      </c>
      <c r="B75" s="26" t="s">
        <v>152</v>
      </c>
      <c r="C75" s="18" t="s">
        <v>17</v>
      </c>
      <c r="D75" s="20">
        <v>20</v>
      </c>
      <c r="E75" s="22">
        <v>66.680000000000007</v>
      </c>
      <c r="F75" s="23">
        <v>88.9</v>
      </c>
      <c r="G75" s="23">
        <v>77.790000000000006</v>
      </c>
      <c r="H75" s="6"/>
      <c r="I75" s="6"/>
      <c r="J75" s="7"/>
      <c r="K75" s="7" t="s">
        <v>7</v>
      </c>
      <c r="L75" s="6">
        <f t="shared" si="14"/>
        <v>77.790000000000006</v>
      </c>
      <c r="M75" s="8">
        <f t="shared" si="15"/>
        <v>11.11</v>
      </c>
      <c r="N75" s="8">
        <f t="shared" si="16"/>
        <v>14.282041393495307</v>
      </c>
      <c r="O75" s="6">
        <f t="shared" si="13"/>
        <v>1555.8000000000002</v>
      </c>
      <c r="P75" s="6">
        <f t="shared" si="17"/>
        <v>77.790000000000006</v>
      </c>
      <c r="Q75" s="6">
        <f t="shared" si="18"/>
        <v>77.790000000000006</v>
      </c>
      <c r="R75" s="6">
        <f t="shared" si="19"/>
        <v>1555.8000000000002</v>
      </c>
    </row>
    <row r="76" spans="1:18" ht="30" customHeight="1" thickBot="1" x14ac:dyDescent="0.3">
      <c r="A76" s="14">
        <v>70</v>
      </c>
      <c r="B76" s="27" t="s">
        <v>158</v>
      </c>
      <c r="C76" s="18" t="s">
        <v>17</v>
      </c>
      <c r="D76" s="20">
        <v>15</v>
      </c>
      <c r="E76" s="22">
        <v>53.45</v>
      </c>
      <c r="F76" s="23">
        <v>75.67</v>
      </c>
      <c r="G76" s="23">
        <v>64.56</v>
      </c>
      <c r="H76" s="6"/>
      <c r="I76" s="6"/>
      <c r="J76" s="7"/>
      <c r="K76" s="7" t="s">
        <v>7</v>
      </c>
      <c r="L76" s="6">
        <f t="shared" si="14"/>
        <v>64.56</v>
      </c>
      <c r="M76" s="8">
        <f t="shared" si="15"/>
        <v>11.11000000000004</v>
      </c>
      <c r="N76" s="8">
        <f t="shared" si="16"/>
        <v>17.208798017348265</v>
      </c>
      <c r="O76" s="6">
        <f t="shared" si="13"/>
        <v>968.40000000000009</v>
      </c>
      <c r="P76" s="6">
        <f t="shared" si="17"/>
        <v>64.56</v>
      </c>
      <c r="Q76" s="6">
        <f t="shared" si="18"/>
        <v>64.56</v>
      </c>
      <c r="R76" s="6">
        <f t="shared" si="19"/>
        <v>968.40000000000009</v>
      </c>
    </row>
    <row r="77" spans="1:18" ht="30" customHeight="1" thickBot="1" x14ac:dyDescent="0.3">
      <c r="A77" s="14">
        <v>71</v>
      </c>
      <c r="B77" s="26" t="s">
        <v>62</v>
      </c>
      <c r="C77" s="18" t="s">
        <v>17</v>
      </c>
      <c r="D77" s="20">
        <v>35</v>
      </c>
      <c r="E77" s="22">
        <v>72</v>
      </c>
      <c r="F77" s="23">
        <v>94</v>
      </c>
      <c r="G77" s="23">
        <v>83</v>
      </c>
      <c r="H77" s="6"/>
      <c r="I77" s="6"/>
      <c r="J77" s="7"/>
      <c r="K77" s="7" t="s">
        <v>7</v>
      </c>
      <c r="L77" s="6">
        <f t="shared" si="14"/>
        <v>83</v>
      </c>
      <c r="M77" s="8">
        <f t="shared" si="15"/>
        <v>11</v>
      </c>
      <c r="N77" s="8">
        <f t="shared" si="16"/>
        <v>13.253012048192772</v>
      </c>
      <c r="O77" s="6">
        <f t="shared" si="13"/>
        <v>2905</v>
      </c>
      <c r="P77" s="6">
        <f t="shared" si="17"/>
        <v>83</v>
      </c>
      <c r="Q77" s="6">
        <f t="shared" si="18"/>
        <v>83</v>
      </c>
      <c r="R77" s="6">
        <f t="shared" si="19"/>
        <v>2905</v>
      </c>
    </row>
    <row r="78" spans="1:18" ht="30" customHeight="1" thickBot="1" x14ac:dyDescent="0.3">
      <c r="A78" s="14">
        <v>72</v>
      </c>
      <c r="B78" s="26" t="s">
        <v>63</v>
      </c>
      <c r="C78" s="18" t="s">
        <v>144</v>
      </c>
      <c r="D78" s="20">
        <v>10</v>
      </c>
      <c r="E78" s="22">
        <v>148.5</v>
      </c>
      <c r="F78" s="23">
        <v>171.7</v>
      </c>
      <c r="G78" s="23">
        <v>160.6</v>
      </c>
      <c r="H78" s="6"/>
      <c r="I78" s="6"/>
      <c r="J78" s="7"/>
      <c r="K78" s="7" t="s">
        <v>7</v>
      </c>
      <c r="L78" s="6">
        <f t="shared" si="14"/>
        <v>160.26666666666665</v>
      </c>
      <c r="M78" s="8">
        <f t="shared" si="15"/>
        <v>11.603591398068669</v>
      </c>
      <c r="N78" s="8">
        <f t="shared" si="16"/>
        <v>7.2401776610245454</v>
      </c>
      <c r="O78" s="6">
        <f t="shared" si="13"/>
        <v>1602.6666666666665</v>
      </c>
      <c r="P78" s="6">
        <f t="shared" si="17"/>
        <v>160.26666666666665</v>
      </c>
      <c r="Q78" s="6">
        <f t="shared" si="18"/>
        <v>160.26</v>
      </c>
      <c r="R78" s="6">
        <f t="shared" si="19"/>
        <v>1602.6</v>
      </c>
    </row>
    <row r="79" spans="1:18" ht="45" customHeight="1" thickBot="1" x14ac:dyDescent="0.3">
      <c r="A79" s="14">
        <v>73</v>
      </c>
      <c r="B79" s="26" t="s">
        <v>76</v>
      </c>
      <c r="C79" s="18" t="s">
        <v>17</v>
      </c>
      <c r="D79" s="20">
        <v>10</v>
      </c>
      <c r="E79" s="22">
        <v>234.87</v>
      </c>
      <c r="F79" s="23">
        <v>256</v>
      </c>
      <c r="G79" s="23">
        <v>245.98</v>
      </c>
      <c r="H79" s="6"/>
      <c r="I79" s="6"/>
      <c r="J79" s="7"/>
      <c r="K79" s="7" t="s">
        <v>7</v>
      </c>
      <c r="L79" s="6">
        <f t="shared" si="14"/>
        <v>245.61666666666667</v>
      </c>
      <c r="M79" s="8">
        <f t="shared" si="15"/>
        <v>10.569684637364224</v>
      </c>
      <c r="N79" s="8">
        <f t="shared" si="16"/>
        <v>4.3033254952965558</v>
      </c>
      <c r="O79" s="6">
        <f t="shared" si="13"/>
        <v>2456.166666666667</v>
      </c>
      <c r="P79" s="6">
        <f t="shared" si="17"/>
        <v>245.6166666666667</v>
      </c>
      <c r="Q79" s="6">
        <f t="shared" si="18"/>
        <v>245.61</v>
      </c>
      <c r="R79" s="6">
        <f t="shared" si="19"/>
        <v>2456.1000000000004</v>
      </c>
    </row>
    <row r="80" spans="1:18" ht="30" customHeight="1" thickBot="1" x14ac:dyDescent="0.3">
      <c r="A80" s="14">
        <v>74</v>
      </c>
      <c r="B80" s="26" t="s">
        <v>157</v>
      </c>
      <c r="C80" s="18" t="s">
        <v>17</v>
      </c>
      <c r="D80" s="20">
        <v>15</v>
      </c>
      <c r="E80" s="22">
        <v>443.87</v>
      </c>
      <c r="F80" s="23">
        <v>466</v>
      </c>
      <c r="G80" s="23">
        <v>454.98</v>
      </c>
      <c r="H80" s="6"/>
      <c r="I80" s="6"/>
      <c r="J80" s="7"/>
      <c r="K80" s="7" t="s">
        <v>7</v>
      </c>
      <c r="L80" s="6">
        <f t="shared" si="14"/>
        <v>454.95</v>
      </c>
      <c r="M80" s="8">
        <f t="shared" si="15"/>
        <v>11.065030501539521</v>
      </c>
      <c r="N80" s="8">
        <f t="shared" si="16"/>
        <v>2.4321421038662536</v>
      </c>
      <c r="O80" s="6">
        <f t="shared" si="13"/>
        <v>6824.25</v>
      </c>
      <c r="P80" s="6">
        <f t="shared" si="17"/>
        <v>454.95</v>
      </c>
      <c r="Q80" s="6">
        <f t="shared" si="18"/>
        <v>454.95</v>
      </c>
      <c r="R80" s="6">
        <f t="shared" si="19"/>
        <v>6824.25</v>
      </c>
    </row>
    <row r="81" spans="1:18" ht="30" customHeight="1" thickBot="1" x14ac:dyDescent="0.3">
      <c r="A81" s="14">
        <v>75</v>
      </c>
      <c r="B81" s="26" t="s">
        <v>122</v>
      </c>
      <c r="C81" s="18" t="s">
        <v>17</v>
      </c>
      <c r="D81" s="20">
        <v>25</v>
      </c>
      <c r="E81" s="22">
        <v>82.68</v>
      </c>
      <c r="F81" s="23">
        <v>104.9</v>
      </c>
      <c r="G81" s="23">
        <v>93.79</v>
      </c>
      <c r="H81" s="6"/>
      <c r="I81" s="6"/>
      <c r="J81" s="7"/>
      <c r="K81" s="7" t="s">
        <v>7</v>
      </c>
      <c r="L81" s="6">
        <f t="shared" si="14"/>
        <v>93.79</v>
      </c>
      <c r="M81" s="8">
        <f t="shared" si="15"/>
        <v>11.11</v>
      </c>
      <c r="N81" s="8">
        <f t="shared" si="16"/>
        <v>11.845612538650174</v>
      </c>
      <c r="O81" s="6">
        <f t="shared" si="13"/>
        <v>2344.75</v>
      </c>
      <c r="P81" s="6">
        <f t="shared" si="17"/>
        <v>93.79</v>
      </c>
      <c r="Q81" s="6">
        <f t="shared" si="18"/>
        <v>93.79</v>
      </c>
      <c r="R81" s="6">
        <f t="shared" si="19"/>
        <v>2344.75</v>
      </c>
    </row>
    <row r="82" spans="1:18" ht="30" customHeight="1" thickBot="1" x14ac:dyDescent="0.3">
      <c r="A82" s="31">
        <v>76</v>
      </c>
      <c r="B82" s="26" t="s">
        <v>123</v>
      </c>
      <c r="C82" s="18" t="s">
        <v>17</v>
      </c>
      <c r="D82" s="20">
        <v>5</v>
      </c>
      <c r="E82" s="22">
        <v>10.06</v>
      </c>
      <c r="F82" s="23">
        <v>32.28</v>
      </c>
      <c r="G82" s="23">
        <v>21.17</v>
      </c>
      <c r="H82" s="6"/>
      <c r="I82" s="6"/>
      <c r="J82" s="7"/>
      <c r="K82" s="7" t="s">
        <v>7</v>
      </c>
      <c r="L82" s="6">
        <f t="shared" si="14"/>
        <v>21.17</v>
      </c>
      <c r="M82" s="8">
        <f t="shared" si="15"/>
        <v>11.110000000000005</v>
      </c>
      <c r="N82" s="8">
        <f t="shared" si="16"/>
        <v>52.479924421350987</v>
      </c>
      <c r="O82" s="6">
        <f t="shared" si="13"/>
        <v>105.85000000000001</v>
      </c>
      <c r="P82" s="6">
        <f t="shared" si="17"/>
        <v>21.17</v>
      </c>
      <c r="Q82" s="6">
        <f t="shared" si="18"/>
        <v>21.17</v>
      </c>
      <c r="R82" s="6">
        <f t="shared" si="19"/>
        <v>105.85000000000001</v>
      </c>
    </row>
    <row r="83" spans="1:18" ht="30" customHeight="1" thickBot="1" x14ac:dyDescent="0.3">
      <c r="A83" s="14">
        <v>77</v>
      </c>
      <c r="B83" s="26" t="s">
        <v>64</v>
      </c>
      <c r="C83" s="18" t="s">
        <v>17</v>
      </c>
      <c r="D83" s="20">
        <v>10</v>
      </c>
      <c r="E83" s="22">
        <v>31.04</v>
      </c>
      <c r="F83" s="23">
        <v>53.26</v>
      </c>
      <c r="G83" s="23">
        <v>42.15</v>
      </c>
      <c r="H83" s="6"/>
      <c r="I83" s="6"/>
      <c r="J83" s="7"/>
      <c r="K83" s="7" t="s">
        <v>7</v>
      </c>
      <c r="L83" s="6">
        <f t="shared" si="14"/>
        <v>42.15</v>
      </c>
      <c r="M83" s="8">
        <f t="shared" si="15"/>
        <v>11.110000000000021</v>
      </c>
      <c r="N83" s="8">
        <f t="shared" si="16"/>
        <v>26.358244365361855</v>
      </c>
      <c r="O83" s="6">
        <f t="shared" si="13"/>
        <v>421.5</v>
      </c>
      <c r="P83" s="6">
        <f t="shared" si="17"/>
        <v>42.15</v>
      </c>
      <c r="Q83" s="6">
        <f t="shared" si="18"/>
        <v>42.15</v>
      </c>
      <c r="R83" s="6">
        <f t="shared" si="19"/>
        <v>421.5</v>
      </c>
    </row>
    <row r="84" spans="1:18" ht="30" customHeight="1" thickBot="1" x14ac:dyDescent="0.3">
      <c r="A84" s="14">
        <v>78</v>
      </c>
      <c r="B84" s="27" t="s">
        <v>93</v>
      </c>
      <c r="C84" s="18" t="s">
        <v>17</v>
      </c>
      <c r="D84" s="20">
        <v>15</v>
      </c>
      <c r="E84" s="22">
        <v>96.3</v>
      </c>
      <c r="F84" s="23">
        <v>118.5</v>
      </c>
      <c r="G84" s="23">
        <v>107.4</v>
      </c>
      <c r="H84" s="6"/>
      <c r="I84" s="6"/>
      <c r="J84" s="7"/>
      <c r="K84" s="7" t="s">
        <v>7</v>
      </c>
      <c r="L84" s="6">
        <f t="shared" si="14"/>
        <v>107.40000000000002</v>
      </c>
      <c r="M84" s="8">
        <f t="shared" si="15"/>
        <v>11.100000000000001</v>
      </c>
      <c r="N84" s="8">
        <f t="shared" si="16"/>
        <v>10.335195530726256</v>
      </c>
      <c r="O84" s="6">
        <f t="shared" si="13"/>
        <v>1611.0000000000002</v>
      </c>
      <c r="P84" s="6">
        <f t="shared" si="17"/>
        <v>107.40000000000002</v>
      </c>
      <c r="Q84" s="6">
        <f t="shared" si="18"/>
        <v>107.4</v>
      </c>
      <c r="R84" s="6">
        <f t="shared" si="19"/>
        <v>1611</v>
      </c>
    </row>
    <row r="85" spans="1:18" ht="30" customHeight="1" thickBot="1" x14ac:dyDescent="0.3">
      <c r="A85" s="14">
        <v>79</v>
      </c>
      <c r="B85" s="26" t="s">
        <v>65</v>
      </c>
      <c r="C85" s="18" t="s">
        <v>17</v>
      </c>
      <c r="D85" s="20">
        <v>2</v>
      </c>
      <c r="E85" s="22">
        <v>97</v>
      </c>
      <c r="F85" s="23">
        <v>119</v>
      </c>
      <c r="G85" s="23">
        <v>108</v>
      </c>
      <c r="H85" s="6"/>
      <c r="I85" s="6"/>
      <c r="J85" s="7"/>
      <c r="K85" s="7" t="s">
        <v>7</v>
      </c>
      <c r="L85" s="6">
        <f t="shared" si="14"/>
        <v>108</v>
      </c>
      <c r="M85" s="8">
        <f t="shared" si="15"/>
        <v>11</v>
      </c>
      <c r="N85" s="8">
        <f t="shared" si="16"/>
        <v>10.185185185185185</v>
      </c>
      <c r="O85" s="6">
        <f t="shared" si="13"/>
        <v>216</v>
      </c>
      <c r="P85" s="6">
        <f t="shared" si="17"/>
        <v>108</v>
      </c>
      <c r="Q85" s="6">
        <f t="shared" si="18"/>
        <v>108</v>
      </c>
      <c r="R85" s="6">
        <f t="shared" si="19"/>
        <v>216</v>
      </c>
    </row>
    <row r="86" spans="1:18" ht="30" customHeight="1" thickBot="1" x14ac:dyDescent="0.3">
      <c r="A86" s="14">
        <v>80</v>
      </c>
      <c r="B86" s="27" t="s">
        <v>124</v>
      </c>
      <c r="C86" s="18" t="s">
        <v>17</v>
      </c>
      <c r="D86" s="20">
        <v>20</v>
      </c>
      <c r="E86" s="22">
        <v>12.24</v>
      </c>
      <c r="F86" s="23">
        <v>34.46</v>
      </c>
      <c r="G86" s="23">
        <v>23.35</v>
      </c>
      <c r="H86" s="6"/>
      <c r="I86" s="6"/>
      <c r="J86" s="7"/>
      <c r="K86" s="7" t="s">
        <v>7</v>
      </c>
      <c r="L86" s="6">
        <f t="shared" si="14"/>
        <v>23.350000000000005</v>
      </c>
      <c r="M86" s="8">
        <f t="shared" si="15"/>
        <v>11.109999999999994</v>
      </c>
      <c r="N86" s="8">
        <f t="shared" si="16"/>
        <v>47.580299785867204</v>
      </c>
      <c r="O86" s="6">
        <f t="shared" si="13"/>
        <v>467.00000000000011</v>
      </c>
      <c r="P86" s="6">
        <f t="shared" si="17"/>
        <v>23.350000000000005</v>
      </c>
      <c r="Q86" s="6">
        <f t="shared" si="18"/>
        <v>23.35</v>
      </c>
      <c r="R86" s="6">
        <f t="shared" si="19"/>
        <v>467</v>
      </c>
    </row>
    <row r="87" spans="1:18" ht="30" customHeight="1" thickBot="1" x14ac:dyDescent="0.3">
      <c r="A87" s="31">
        <v>81</v>
      </c>
      <c r="B87" s="26" t="s">
        <v>66</v>
      </c>
      <c r="C87" s="18" t="s">
        <v>17</v>
      </c>
      <c r="D87" s="20">
        <v>1</v>
      </c>
      <c r="E87" s="22">
        <v>65.2</v>
      </c>
      <c r="F87" s="23">
        <v>87.4</v>
      </c>
      <c r="G87" s="23">
        <v>76.3</v>
      </c>
      <c r="H87" s="6"/>
      <c r="I87" s="6"/>
      <c r="J87" s="7"/>
      <c r="K87" s="7" t="s">
        <v>7</v>
      </c>
      <c r="L87" s="6">
        <f t="shared" si="14"/>
        <v>76.300000000000011</v>
      </c>
      <c r="M87" s="8">
        <f t="shared" si="15"/>
        <v>11.099999999999961</v>
      </c>
      <c r="N87" s="8">
        <f t="shared" si="16"/>
        <v>14.547837483617245</v>
      </c>
      <c r="O87" s="6">
        <f t="shared" si="13"/>
        <v>76.300000000000011</v>
      </c>
      <c r="P87" s="6">
        <f t="shared" si="17"/>
        <v>76.300000000000011</v>
      </c>
      <c r="Q87" s="6">
        <f t="shared" si="18"/>
        <v>76.3</v>
      </c>
      <c r="R87" s="6">
        <f t="shared" si="19"/>
        <v>76.3</v>
      </c>
    </row>
    <row r="88" spans="1:18" ht="30" customHeight="1" thickBot="1" x14ac:dyDescent="0.3">
      <c r="A88" s="14">
        <v>82</v>
      </c>
      <c r="B88" s="27" t="s">
        <v>125</v>
      </c>
      <c r="C88" s="18" t="s">
        <v>17</v>
      </c>
      <c r="D88" s="20">
        <v>2</v>
      </c>
      <c r="E88" s="22">
        <v>15.39</v>
      </c>
      <c r="F88" s="23">
        <v>37.6</v>
      </c>
      <c r="G88" s="23">
        <v>26.5</v>
      </c>
      <c r="H88" s="6"/>
      <c r="I88" s="6"/>
      <c r="J88" s="7"/>
      <c r="K88" s="7" t="s">
        <v>7</v>
      </c>
      <c r="L88" s="6">
        <f t="shared" si="14"/>
        <v>26.49666666666667</v>
      </c>
      <c r="M88" s="8">
        <f t="shared" si="15"/>
        <v>11.10500037520635</v>
      </c>
      <c r="N88" s="8">
        <f t="shared" si="16"/>
        <v>41.910933608779779</v>
      </c>
      <c r="O88" s="6">
        <f t="shared" si="13"/>
        <v>52.993333333333339</v>
      </c>
      <c r="P88" s="6">
        <f t="shared" si="17"/>
        <v>26.49666666666667</v>
      </c>
      <c r="Q88" s="6">
        <f t="shared" si="18"/>
        <v>26.49</v>
      </c>
      <c r="R88" s="6">
        <f t="shared" si="19"/>
        <v>52.98</v>
      </c>
    </row>
    <row r="89" spans="1:18" ht="30" customHeight="1" thickBot="1" x14ac:dyDescent="0.3">
      <c r="A89" s="14">
        <v>83</v>
      </c>
      <c r="B89" s="27" t="s">
        <v>94</v>
      </c>
      <c r="C89" s="18" t="s">
        <v>17</v>
      </c>
      <c r="D89" s="20">
        <v>3</v>
      </c>
      <c r="E89" s="22">
        <v>43.54</v>
      </c>
      <c r="F89" s="23">
        <v>65.760000000000005</v>
      </c>
      <c r="G89" s="23">
        <v>54.65</v>
      </c>
      <c r="H89" s="6"/>
      <c r="I89" s="6"/>
      <c r="J89" s="7"/>
      <c r="K89" s="7" t="s">
        <v>7</v>
      </c>
      <c r="L89" s="6">
        <f t="shared" si="14"/>
        <v>54.650000000000006</v>
      </c>
      <c r="M89" s="8">
        <f t="shared" si="15"/>
        <v>11.109999999999959</v>
      </c>
      <c r="N89" s="8">
        <f t="shared" si="16"/>
        <v>20.329368709972474</v>
      </c>
      <c r="O89" s="6">
        <f t="shared" si="13"/>
        <v>163.95000000000002</v>
      </c>
      <c r="P89" s="6">
        <f t="shared" si="17"/>
        <v>54.650000000000006</v>
      </c>
      <c r="Q89" s="6">
        <f t="shared" si="18"/>
        <v>54.65</v>
      </c>
      <c r="R89" s="6">
        <f t="shared" si="19"/>
        <v>163.95</v>
      </c>
    </row>
    <row r="90" spans="1:18" ht="30" customHeight="1" thickBot="1" x14ac:dyDescent="0.3">
      <c r="A90" s="14">
        <v>84</v>
      </c>
      <c r="B90" s="27" t="s">
        <v>95</v>
      </c>
      <c r="C90" s="18" t="s">
        <v>17</v>
      </c>
      <c r="D90" s="20">
        <v>3</v>
      </c>
      <c r="E90" s="22">
        <v>30.52</v>
      </c>
      <c r="F90" s="23">
        <v>52.74</v>
      </c>
      <c r="G90" s="23">
        <v>41.63</v>
      </c>
      <c r="H90" s="6"/>
      <c r="I90" s="6"/>
      <c r="J90" s="7"/>
      <c r="K90" s="7" t="s">
        <v>7</v>
      </c>
      <c r="L90" s="6">
        <f t="shared" si="14"/>
        <v>41.63</v>
      </c>
      <c r="M90" s="8">
        <f t="shared" si="15"/>
        <v>11.10999999999998</v>
      </c>
      <c r="N90" s="8">
        <f t="shared" si="16"/>
        <v>26.687484986788323</v>
      </c>
      <c r="O90" s="6">
        <f t="shared" si="13"/>
        <v>124.89000000000001</v>
      </c>
      <c r="P90" s="6">
        <f t="shared" si="17"/>
        <v>41.63</v>
      </c>
      <c r="Q90" s="6">
        <f t="shared" si="18"/>
        <v>41.63</v>
      </c>
      <c r="R90" s="6">
        <f t="shared" si="19"/>
        <v>124.89000000000001</v>
      </c>
    </row>
    <row r="91" spans="1:18" ht="30" customHeight="1" thickBot="1" x14ac:dyDescent="0.3">
      <c r="A91" s="14">
        <v>85</v>
      </c>
      <c r="B91" s="27" t="s">
        <v>96</v>
      </c>
      <c r="C91" s="18" t="s">
        <v>17</v>
      </c>
      <c r="D91" s="20">
        <v>2</v>
      </c>
      <c r="E91" s="22">
        <v>103.03</v>
      </c>
      <c r="F91" s="23">
        <v>135.25</v>
      </c>
      <c r="G91" s="23">
        <v>124.14</v>
      </c>
      <c r="H91" s="6"/>
      <c r="I91" s="6"/>
      <c r="J91" s="7"/>
      <c r="K91" s="7" t="s">
        <v>7</v>
      </c>
      <c r="L91" s="6">
        <f t="shared" si="14"/>
        <v>120.80666666666667</v>
      </c>
      <c r="M91" s="8">
        <f t="shared" si="15"/>
        <v>16.366595043970889</v>
      </c>
      <c r="N91" s="8">
        <f t="shared" si="16"/>
        <v>13.547758162328973</v>
      </c>
      <c r="O91" s="6">
        <f t="shared" si="13"/>
        <v>241.61333333333334</v>
      </c>
      <c r="P91" s="6">
        <f t="shared" si="17"/>
        <v>120.80666666666667</v>
      </c>
      <c r="Q91" s="6">
        <f t="shared" si="18"/>
        <v>120.8</v>
      </c>
      <c r="R91" s="6">
        <f t="shared" si="19"/>
        <v>241.6</v>
      </c>
    </row>
    <row r="92" spans="1:18" ht="30" customHeight="1" thickBot="1" x14ac:dyDescent="0.3">
      <c r="A92" s="14">
        <v>86</v>
      </c>
      <c r="B92" s="27" t="s">
        <v>126</v>
      </c>
      <c r="C92" s="18" t="s">
        <v>17</v>
      </c>
      <c r="D92" s="19">
        <v>3</v>
      </c>
      <c r="E92" s="22">
        <v>27.06</v>
      </c>
      <c r="F92" s="23">
        <v>49.28</v>
      </c>
      <c r="G92" s="23">
        <v>38.17</v>
      </c>
      <c r="H92" s="6"/>
      <c r="I92" s="6"/>
      <c r="J92" s="7"/>
      <c r="K92" s="7" t="s">
        <v>7</v>
      </c>
      <c r="L92" s="6">
        <f t="shared" si="14"/>
        <v>38.17</v>
      </c>
      <c r="M92" s="8">
        <f t="shared" si="15"/>
        <v>11.10999999999998</v>
      </c>
      <c r="N92" s="8">
        <f t="shared" si="16"/>
        <v>29.106628242074873</v>
      </c>
      <c r="O92" s="6">
        <f t="shared" si="13"/>
        <v>114.51</v>
      </c>
      <c r="P92" s="6">
        <f t="shared" si="17"/>
        <v>38.17</v>
      </c>
      <c r="Q92" s="6">
        <f t="shared" si="18"/>
        <v>38.17</v>
      </c>
      <c r="R92" s="6">
        <f t="shared" si="19"/>
        <v>114.51</v>
      </c>
    </row>
    <row r="93" spans="1:18" ht="30" customHeight="1" thickBot="1" x14ac:dyDescent="0.3">
      <c r="A93" s="14">
        <v>87</v>
      </c>
      <c r="B93" s="26" t="s">
        <v>67</v>
      </c>
      <c r="C93" s="18" t="s">
        <v>17</v>
      </c>
      <c r="D93" s="19">
        <v>10</v>
      </c>
      <c r="E93" s="22">
        <v>120.81</v>
      </c>
      <c r="F93" s="23">
        <v>140</v>
      </c>
      <c r="G93" s="23">
        <v>130.91999999999999</v>
      </c>
      <c r="H93" s="6"/>
      <c r="I93" s="6"/>
      <c r="J93" s="7"/>
      <c r="K93" s="7" t="s">
        <v>7</v>
      </c>
      <c r="L93" s="6">
        <f t="shared" si="14"/>
        <v>130.57666666666668</v>
      </c>
      <c r="M93" s="8">
        <f t="shared" si="15"/>
        <v>9.5996058946882457</v>
      </c>
      <c r="N93" s="8">
        <f t="shared" si="16"/>
        <v>7.3517008357962705</v>
      </c>
      <c r="O93" s="6">
        <f t="shared" si="13"/>
        <v>1305.7666666666669</v>
      </c>
      <c r="P93" s="6">
        <f t="shared" si="17"/>
        <v>130.57666666666668</v>
      </c>
      <c r="Q93" s="6">
        <f t="shared" si="18"/>
        <v>130.57</v>
      </c>
      <c r="R93" s="6">
        <f t="shared" si="19"/>
        <v>1305.6999999999998</v>
      </c>
    </row>
    <row r="94" spans="1:18" ht="30" customHeight="1" thickBot="1" x14ac:dyDescent="0.3">
      <c r="A94" s="14">
        <v>88</v>
      </c>
      <c r="B94" s="27" t="s">
        <v>127</v>
      </c>
      <c r="C94" s="18" t="s">
        <v>17</v>
      </c>
      <c r="D94" s="19">
        <v>2</v>
      </c>
      <c r="E94" s="22">
        <v>75</v>
      </c>
      <c r="F94" s="23">
        <v>97</v>
      </c>
      <c r="G94" s="23">
        <v>86</v>
      </c>
      <c r="H94" s="6"/>
      <c r="I94" s="6"/>
      <c r="J94" s="7"/>
      <c r="K94" s="7" t="s">
        <v>7</v>
      </c>
      <c r="L94" s="6">
        <f t="shared" si="14"/>
        <v>86</v>
      </c>
      <c r="M94" s="8">
        <f t="shared" si="15"/>
        <v>11</v>
      </c>
      <c r="N94" s="8">
        <f t="shared" si="16"/>
        <v>12.790697674418606</v>
      </c>
      <c r="O94" s="6">
        <f t="shared" si="13"/>
        <v>172</v>
      </c>
      <c r="P94" s="6">
        <f t="shared" si="17"/>
        <v>86</v>
      </c>
      <c r="Q94" s="6">
        <f t="shared" si="18"/>
        <v>86</v>
      </c>
      <c r="R94" s="6">
        <f t="shared" si="19"/>
        <v>172</v>
      </c>
    </row>
    <row r="95" spans="1:18" ht="30" customHeight="1" thickBot="1" x14ac:dyDescent="0.3">
      <c r="A95" s="14">
        <v>89</v>
      </c>
      <c r="B95" s="26" t="s">
        <v>75</v>
      </c>
      <c r="C95" s="18" t="s">
        <v>17</v>
      </c>
      <c r="D95" s="19">
        <v>10</v>
      </c>
      <c r="E95" s="22">
        <v>82.94</v>
      </c>
      <c r="F95" s="23">
        <v>105</v>
      </c>
      <c r="G95" s="23">
        <v>94</v>
      </c>
      <c r="H95" s="6"/>
      <c r="I95" s="6"/>
      <c r="J95" s="7"/>
      <c r="K95" s="7" t="s">
        <v>7</v>
      </c>
      <c r="L95" s="6">
        <f t="shared" si="14"/>
        <v>93.98</v>
      </c>
      <c r="M95" s="8">
        <f t="shared" si="15"/>
        <v>11.030013599266324</v>
      </c>
      <c r="N95" s="8">
        <f t="shared" si="16"/>
        <v>11.736554159678999</v>
      </c>
      <c r="O95" s="6">
        <f t="shared" si="13"/>
        <v>939.80000000000007</v>
      </c>
      <c r="P95" s="6">
        <f t="shared" si="17"/>
        <v>93.98</v>
      </c>
      <c r="Q95" s="6">
        <f t="shared" si="18"/>
        <v>93.98</v>
      </c>
      <c r="R95" s="6">
        <f t="shared" si="19"/>
        <v>939.80000000000007</v>
      </c>
    </row>
    <row r="96" spans="1:18" ht="30" customHeight="1" thickBot="1" x14ac:dyDescent="0.3">
      <c r="A96" s="14">
        <v>90</v>
      </c>
      <c r="B96" s="26" t="s">
        <v>68</v>
      </c>
      <c r="C96" s="18" t="s">
        <v>17</v>
      </c>
      <c r="D96" s="19">
        <v>10</v>
      </c>
      <c r="E96" s="22">
        <v>95.72</v>
      </c>
      <c r="F96" s="23">
        <v>117.94</v>
      </c>
      <c r="G96" s="23">
        <v>106.83</v>
      </c>
      <c r="H96" s="6"/>
      <c r="I96" s="6"/>
      <c r="J96" s="7"/>
      <c r="K96" s="7" t="s">
        <v>7</v>
      </c>
      <c r="L96" s="6">
        <f t="shared" si="14"/>
        <v>106.83</v>
      </c>
      <c r="M96" s="8">
        <f t="shared" si="15"/>
        <v>11.11</v>
      </c>
      <c r="N96" s="8">
        <f t="shared" si="16"/>
        <v>10.399700458672658</v>
      </c>
      <c r="O96" s="6">
        <f t="shared" si="13"/>
        <v>1068.3000000000002</v>
      </c>
      <c r="P96" s="6">
        <f t="shared" si="17"/>
        <v>106.83000000000001</v>
      </c>
      <c r="Q96" s="6">
        <f t="shared" si="18"/>
        <v>106.83</v>
      </c>
      <c r="R96" s="6">
        <f t="shared" si="19"/>
        <v>1068.3</v>
      </c>
    </row>
    <row r="97" spans="1:18" ht="30" customHeight="1" thickBot="1" x14ac:dyDescent="0.3">
      <c r="A97" s="14">
        <v>91</v>
      </c>
      <c r="B97" s="26" t="s">
        <v>74</v>
      </c>
      <c r="C97" s="18" t="s">
        <v>17</v>
      </c>
      <c r="D97" s="19">
        <v>50</v>
      </c>
      <c r="E97" s="22">
        <v>6.16</v>
      </c>
      <c r="F97" s="23">
        <v>8.3800000000000008</v>
      </c>
      <c r="G97" s="23">
        <v>7.27</v>
      </c>
      <c r="H97" s="6"/>
      <c r="I97" s="6"/>
      <c r="J97" s="7"/>
      <c r="K97" s="7" t="s">
        <v>7</v>
      </c>
      <c r="L97" s="6">
        <f t="shared" si="14"/>
        <v>7.2700000000000005</v>
      </c>
      <c r="M97" s="8">
        <f t="shared" si="15"/>
        <v>1.1099999999999948</v>
      </c>
      <c r="N97" s="8">
        <f t="shared" si="16"/>
        <v>15.26822558459415</v>
      </c>
      <c r="O97" s="6">
        <f t="shared" ref="O97:O134" si="20">((D97/3)*(SUM(E97:G97)))</f>
        <v>363.50000000000006</v>
      </c>
      <c r="P97" s="6">
        <f t="shared" si="17"/>
        <v>7.2700000000000014</v>
      </c>
      <c r="Q97" s="6">
        <f t="shared" si="18"/>
        <v>7.27</v>
      </c>
      <c r="R97" s="6">
        <f t="shared" si="19"/>
        <v>363.5</v>
      </c>
    </row>
    <row r="98" spans="1:18" ht="30" customHeight="1" thickBot="1" x14ac:dyDescent="0.3">
      <c r="A98" s="14">
        <v>92</v>
      </c>
      <c r="B98" s="26" t="s">
        <v>69</v>
      </c>
      <c r="C98" s="18" t="s">
        <v>17</v>
      </c>
      <c r="D98" s="19">
        <v>25</v>
      </c>
      <c r="E98" s="22">
        <v>18.43</v>
      </c>
      <c r="F98" s="23">
        <v>40.65</v>
      </c>
      <c r="G98" s="23">
        <v>29.54</v>
      </c>
      <c r="H98" s="6"/>
      <c r="I98" s="6"/>
      <c r="J98" s="7"/>
      <c r="K98" s="7" t="s">
        <v>7</v>
      </c>
      <c r="L98" s="6">
        <f t="shared" si="14"/>
        <v>29.540000000000003</v>
      </c>
      <c r="M98" s="8">
        <f t="shared" si="15"/>
        <v>11.109999999999989</v>
      </c>
      <c r="N98" s="8">
        <f t="shared" si="16"/>
        <v>37.610020311442071</v>
      </c>
      <c r="O98" s="6">
        <f t="shared" si="20"/>
        <v>738.50000000000011</v>
      </c>
      <c r="P98" s="6">
        <f t="shared" si="17"/>
        <v>29.540000000000006</v>
      </c>
      <c r="Q98" s="6">
        <f t="shared" si="18"/>
        <v>29.54</v>
      </c>
      <c r="R98" s="6">
        <f t="shared" si="19"/>
        <v>738.5</v>
      </c>
    </row>
    <row r="99" spans="1:18" ht="30" customHeight="1" thickBot="1" x14ac:dyDescent="0.3">
      <c r="A99" s="14">
        <v>93</v>
      </c>
      <c r="B99" s="26" t="s">
        <v>70</v>
      </c>
      <c r="C99" s="18" t="s">
        <v>17</v>
      </c>
      <c r="D99" s="19">
        <v>25</v>
      </c>
      <c r="E99" s="22">
        <v>22.77</v>
      </c>
      <c r="F99" s="23">
        <v>44.99</v>
      </c>
      <c r="G99" s="23">
        <v>33.880000000000003</v>
      </c>
      <c r="H99" s="6"/>
      <c r="I99" s="6"/>
      <c r="J99" s="7"/>
      <c r="K99" s="7" t="s">
        <v>7</v>
      </c>
      <c r="L99" s="6">
        <f t="shared" si="14"/>
        <v>33.880000000000003</v>
      </c>
      <c r="M99" s="8">
        <f t="shared" si="15"/>
        <v>11.109999999999989</v>
      </c>
      <c r="N99" s="8">
        <f t="shared" si="16"/>
        <v>32.792207792207755</v>
      </c>
      <c r="O99" s="6">
        <f t="shared" si="20"/>
        <v>847.00000000000023</v>
      </c>
      <c r="P99" s="6">
        <f t="shared" si="17"/>
        <v>33.88000000000001</v>
      </c>
      <c r="Q99" s="6">
        <f t="shared" si="18"/>
        <v>33.880000000000003</v>
      </c>
      <c r="R99" s="6">
        <f t="shared" si="19"/>
        <v>847.00000000000011</v>
      </c>
    </row>
    <row r="100" spans="1:18" ht="30" customHeight="1" thickBot="1" x14ac:dyDescent="0.3">
      <c r="A100" s="14">
        <v>94</v>
      </c>
      <c r="B100" s="26" t="s">
        <v>71</v>
      </c>
      <c r="C100" s="18" t="s">
        <v>144</v>
      </c>
      <c r="D100" s="19">
        <v>20</v>
      </c>
      <c r="E100" s="22">
        <v>62.54</v>
      </c>
      <c r="F100" s="23">
        <v>84.76</v>
      </c>
      <c r="G100" s="23">
        <v>73.650000000000006</v>
      </c>
      <c r="H100" s="6"/>
      <c r="I100" s="6"/>
      <c r="J100" s="7"/>
      <c r="K100" s="7" t="s">
        <v>7</v>
      </c>
      <c r="L100" s="6">
        <f t="shared" si="14"/>
        <v>73.650000000000006</v>
      </c>
      <c r="M100" s="8">
        <f t="shared" si="15"/>
        <v>11.109999999999959</v>
      </c>
      <c r="N100" s="8">
        <f t="shared" si="16"/>
        <v>15.084860828241625</v>
      </c>
      <c r="O100" s="6">
        <f t="shared" si="20"/>
        <v>1473.0000000000002</v>
      </c>
      <c r="P100" s="6">
        <f t="shared" si="17"/>
        <v>73.650000000000006</v>
      </c>
      <c r="Q100" s="6">
        <f t="shared" si="18"/>
        <v>73.650000000000006</v>
      </c>
      <c r="R100" s="6">
        <f t="shared" si="19"/>
        <v>1473</v>
      </c>
    </row>
    <row r="101" spans="1:18" ht="30" customHeight="1" thickBot="1" x14ac:dyDescent="0.3">
      <c r="A101" s="14">
        <v>95</v>
      </c>
      <c r="B101" s="27" t="s">
        <v>72</v>
      </c>
      <c r="C101" s="18" t="s">
        <v>17</v>
      </c>
      <c r="D101" s="19">
        <v>5</v>
      </c>
      <c r="E101" s="22">
        <v>62.23</v>
      </c>
      <c r="F101" s="23">
        <v>84.45</v>
      </c>
      <c r="G101" s="23">
        <v>73.34</v>
      </c>
      <c r="H101" s="6"/>
      <c r="I101" s="6"/>
      <c r="J101" s="7"/>
      <c r="K101" s="7" t="s">
        <v>7</v>
      </c>
      <c r="L101" s="6">
        <f t="shared" si="14"/>
        <v>73.34</v>
      </c>
      <c r="M101" s="8">
        <f t="shared" si="15"/>
        <v>11.109999999999959</v>
      </c>
      <c r="N101" s="8">
        <f t="shared" si="16"/>
        <v>15.1486228524679</v>
      </c>
      <c r="O101" s="6">
        <f t="shared" si="20"/>
        <v>366.70000000000005</v>
      </c>
      <c r="P101" s="6">
        <f t="shared" si="17"/>
        <v>73.34</v>
      </c>
      <c r="Q101" s="6">
        <f t="shared" si="18"/>
        <v>73.34</v>
      </c>
      <c r="R101" s="6">
        <f t="shared" si="19"/>
        <v>366.70000000000005</v>
      </c>
    </row>
    <row r="102" spans="1:18" ht="30" customHeight="1" thickBot="1" x14ac:dyDescent="0.3">
      <c r="A102" s="14">
        <v>96</v>
      </c>
      <c r="B102" s="26" t="s">
        <v>73</v>
      </c>
      <c r="C102" s="18" t="s">
        <v>17</v>
      </c>
      <c r="D102" s="19">
        <v>30</v>
      </c>
      <c r="E102" s="22">
        <v>31.16</v>
      </c>
      <c r="F102" s="23">
        <v>53.38</v>
      </c>
      <c r="G102" s="23">
        <v>42.27</v>
      </c>
      <c r="H102" s="6"/>
      <c r="I102" s="6"/>
      <c r="J102" s="7"/>
      <c r="K102" s="7" t="s">
        <v>7</v>
      </c>
      <c r="L102" s="6">
        <f t="shared" si="14"/>
        <v>42.27</v>
      </c>
      <c r="M102" s="8">
        <f t="shared" si="15"/>
        <v>11.11</v>
      </c>
      <c r="N102" s="8">
        <f t="shared" si="16"/>
        <v>26.28341613437426</v>
      </c>
      <c r="O102" s="6">
        <f t="shared" si="20"/>
        <v>1268.0999999999999</v>
      </c>
      <c r="P102" s="6">
        <f t="shared" si="17"/>
        <v>42.269999999999996</v>
      </c>
      <c r="Q102" s="6">
        <f t="shared" si="18"/>
        <v>42.27</v>
      </c>
      <c r="R102" s="6">
        <f t="shared" si="19"/>
        <v>1268.1000000000001</v>
      </c>
    </row>
    <row r="103" spans="1:18" ht="30" customHeight="1" thickBot="1" x14ac:dyDescent="0.3">
      <c r="A103" s="14">
        <v>97</v>
      </c>
      <c r="B103" s="27" t="s">
        <v>155</v>
      </c>
      <c r="C103" s="18" t="s">
        <v>17</v>
      </c>
      <c r="D103" s="19">
        <v>5</v>
      </c>
      <c r="E103" s="22">
        <v>304.20999999999998</v>
      </c>
      <c r="F103" s="23">
        <v>326.43</v>
      </c>
      <c r="G103" s="23">
        <v>315.32</v>
      </c>
      <c r="H103" s="6"/>
      <c r="I103" s="6"/>
      <c r="J103" s="7"/>
      <c r="K103" s="7" t="s">
        <v>7</v>
      </c>
      <c r="L103" s="6">
        <f t="shared" si="14"/>
        <v>315.32</v>
      </c>
      <c r="M103" s="8">
        <f t="shared" si="15"/>
        <v>11.110000000000014</v>
      </c>
      <c r="N103" s="8">
        <f t="shared" si="16"/>
        <v>3.5234047951287621</v>
      </c>
      <c r="O103" s="6">
        <f t="shared" si="20"/>
        <v>1576.6000000000001</v>
      </c>
      <c r="P103" s="6">
        <f t="shared" si="17"/>
        <v>315.32000000000005</v>
      </c>
      <c r="Q103" s="6">
        <f t="shared" si="18"/>
        <v>315.32</v>
      </c>
      <c r="R103" s="6">
        <f t="shared" si="19"/>
        <v>1576.6</v>
      </c>
    </row>
    <row r="104" spans="1:18" ht="30" customHeight="1" thickBot="1" x14ac:dyDescent="0.3">
      <c r="A104" s="14">
        <v>98</v>
      </c>
      <c r="B104" s="25" t="s">
        <v>77</v>
      </c>
      <c r="C104" s="18" t="s">
        <v>17</v>
      </c>
      <c r="D104" s="19">
        <v>2</v>
      </c>
      <c r="E104" s="22">
        <v>37.6</v>
      </c>
      <c r="F104" s="23">
        <v>59.8</v>
      </c>
      <c r="G104" s="23">
        <v>48.7</v>
      </c>
      <c r="H104" s="6"/>
      <c r="I104" s="6"/>
      <c r="J104" s="7"/>
      <c r="K104" s="7" t="s">
        <v>7</v>
      </c>
      <c r="L104" s="6">
        <f t="shared" si="14"/>
        <v>48.70000000000001</v>
      </c>
      <c r="M104" s="8">
        <f t="shared" si="15"/>
        <v>11.099999999999941</v>
      </c>
      <c r="N104" s="8">
        <f t="shared" si="16"/>
        <v>22.792607802874617</v>
      </c>
      <c r="O104" s="6">
        <f t="shared" si="20"/>
        <v>97.4</v>
      </c>
      <c r="P104" s="6">
        <f t="shared" si="17"/>
        <v>48.7</v>
      </c>
      <c r="Q104" s="6">
        <f t="shared" si="18"/>
        <v>48.7</v>
      </c>
      <c r="R104" s="6">
        <f t="shared" si="19"/>
        <v>97.4</v>
      </c>
    </row>
    <row r="105" spans="1:18" ht="30" customHeight="1" thickBot="1" x14ac:dyDescent="0.3">
      <c r="A105" s="14">
        <v>99</v>
      </c>
      <c r="B105" s="28" t="s">
        <v>46</v>
      </c>
      <c r="C105" s="18" t="s">
        <v>17</v>
      </c>
      <c r="D105" s="19">
        <v>2</v>
      </c>
      <c r="E105" s="22">
        <v>197.51</v>
      </c>
      <c r="F105" s="23">
        <v>219.73</v>
      </c>
      <c r="G105" s="23">
        <v>208.62</v>
      </c>
      <c r="H105" s="6"/>
      <c r="I105" s="6"/>
      <c r="J105" s="7"/>
      <c r="K105" s="7" t="s">
        <v>7</v>
      </c>
      <c r="L105" s="6">
        <f t="shared" si="14"/>
        <v>208.62</v>
      </c>
      <c r="M105" s="8">
        <f t="shared" si="15"/>
        <v>11.11</v>
      </c>
      <c r="N105" s="8">
        <f t="shared" si="16"/>
        <v>5.3254721503211577</v>
      </c>
      <c r="O105" s="6">
        <f t="shared" si="20"/>
        <v>417.24</v>
      </c>
      <c r="P105" s="6">
        <f t="shared" si="17"/>
        <v>208.62</v>
      </c>
      <c r="Q105" s="6">
        <f t="shared" si="18"/>
        <v>208.62</v>
      </c>
      <c r="R105" s="6">
        <f t="shared" si="19"/>
        <v>417.24</v>
      </c>
    </row>
    <row r="106" spans="1:18" ht="30" customHeight="1" thickBot="1" x14ac:dyDescent="0.3">
      <c r="A106" s="14">
        <v>100</v>
      </c>
      <c r="B106" s="29" t="s">
        <v>128</v>
      </c>
      <c r="C106" s="18" t="s">
        <v>17</v>
      </c>
      <c r="D106" s="19">
        <v>2</v>
      </c>
      <c r="E106" s="22">
        <v>93.44</v>
      </c>
      <c r="F106" s="23">
        <v>115.66</v>
      </c>
      <c r="G106" s="23">
        <v>104.55</v>
      </c>
      <c r="H106" s="6"/>
      <c r="I106" s="6"/>
      <c r="J106" s="7"/>
      <c r="K106" s="7" t="s">
        <v>7</v>
      </c>
      <c r="L106" s="6">
        <f t="shared" si="14"/>
        <v>104.55</v>
      </c>
      <c r="M106" s="8">
        <f t="shared" si="15"/>
        <v>11.11</v>
      </c>
      <c r="N106" s="8">
        <f t="shared" si="16"/>
        <v>10.62649450023912</v>
      </c>
      <c r="O106" s="6">
        <f t="shared" si="20"/>
        <v>209.09999999999997</v>
      </c>
      <c r="P106" s="6">
        <f t="shared" si="17"/>
        <v>104.54999999999998</v>
      </c>
      <c r="Q106" s="6">
        <f t="shared" si="18"/>
        <v>104.55</v>
      </c>
      <c r="R106" s="6">
        <f t="shared" si="19"/>
        <v>209.1</v>
      </c>
    </row>
    <row r="107" spans="1:18" ht="30" customHeight="1" thickBot="1" x14ac:dyDescent="0.3">
      <c r="A107" s="14">
        <v>101</v>
      </c>
      <c r="B107" s="28" t="s">
        <v>78</v>
      </c>
      <c r="C107" s="18" t="s">
        <v>17</v>
      </c>
      <c r="D107" s="17">
        <v>10</v>
      </c>
      <c r="E107" s="22">
        <v>98</v>
      </c>
      <c r="F107" s="23">
        <v>120</v>
      </c>
      <c r="G107" s="23">
        <v>109</v>
      </c>
      <c r="H107" s="6"/>
      <c r="I107" s="6"/>
      <c r="J107" s="7"/>
      <c r="K107" s="7" t="s">
        <v>7</v>
      </c>
      <c r="L107" s="6">
        <f t="shared" si="14"/>
        <v>109</v>
      </c>
      <c r="M107" s="8">
        <f t="shared" si="15"/>
        <v>11</v>
      </c>
      <c r="N107" s="8">
        <f t="shared" si="16"/>
        <v>10.091743119266056</v>
      </c>
      <c r="O107" s="6">
        <f t="shared" si="20"/>
        <v>1090</v>
      </c>
      <c r="P107" s="6">
        <f t="shared" si="17"/>
        <v>109</v>
      </c>
      <c r="Q107" s="6">
        <f t="shared" si="18"/>
        <v>109</v>
      </c>
      <c r="R107" s="6">
        <f t="shared" si="19"/>
        <v>1090</v>
      </c>
    </row>
    <row r="108" spans="1:18" ht="30" customHeight="1" thickBot="1" x14ac:dyDescent="0.3">
      <c r="A108" s="14">
        <v>102</v>
      </c>
      <c r="B108" s="29" t="s">
        <v>97</v>
      </c>
      <c r="C108" s="18" t="s">
        <v>17</v>
      </c>
      <c r="D108" s="17">
        <v>10</v>
      </c>
      <c r="E108" s="22">
        <v>113.67</v>
      </c>
      <c r="F108" s="23">
        <v>135.88999999999999</v>
      </c>
      <c r="G108" s="23">
        <v>124.78</v>
      </c>
      <c r="H108" s="6"/>
      <c r="I108" s="6"/>
      <c r="J108" s="7"/>
      <c r="K108" s="7" t="s">
        <v>7</v>
      </c>
      <c r="L108" s="6">
        <f t="shared" si="14"/>
        <v>124.78000000000002</v>
      </c>
      <c r="M108" s="8">
        <f t="shared" si="15"/>
        <v>11.109999999999992</v>
      </c>
      <c r="N108" s="8">
        <f t="shared" si="16"/>
        <v>8.903670460009609</v>
      </c>
      <c r="O108" s="6">
        <f t="shared" si="20"/>
        <v>1247.8000000000002</v>
      </c>
      <c r="P108" s="6">
        <f t="shared" si="17"/>
        <v>124.78000000000002</v>
      </c>
      <c r="Q108" s="6">
        <f t="shared" si="18"/>
        <v>124.78</v>
      </c>
      <c r="R108" s="6">
        <f t="shared" si="19"/>
        <v>1247.8</v>
      </c>
    </row>
    <row r="109" spans="1:18" ht="30" customHeight="1" thickBot="1" x14ac:dyDescent="0.3">
      <c r="A109" s="14">
        <v>103</v>
      </c>
      <c r="B109" s="29" t="s">
        <v>98</v>
      </c>
      <c r="C109" s="18" t="s">
        <v>17</v>
      </c>
      <c r="D109" s="17">
        <v>2</v>
      </c>
      <c r="E109" s="22">
        <v>188.09</v>
      </c>
      <c r="F109" s="23">
        <v>201</v>
      </c>
      <c r="G109" s="23">
        <v>199.1</v>
      </c>
      <c r="H109" s="6"/>
      <c r="I109" s="6"/>
      <c r="J109" s="7"/>
      <c r="K109" s="7" t="s">
        <v>7</v>
      </c>
      <c r="L109" s="6">
        <f t="shared" si="14"/>
        <v>196.06333333333336</v>
      </c>
      <c r="M109" s="8">
        <f t="shared" si="15"/>
        <v>6.9701530351444427</v>
      </c>
      <c r="N109" s="8">
        <f t="shared" si="16"/>
        <v>3.5550517869112577</v>
      </c>
      <c r="O109" s="6">
        <f t="shared" si="20"/>
        <v>392.12666666666667</v>
      </c>
      <c r="P109" s="6">
        <f t="shared" si="17"/>
        <v>196.06333333333333</v>
      </c>
      <c r="Q109" s="6">
        <f t="shared" si="18"/>
        <v>196.06</v>
      </c>
      <c r="R109" s="6">
        <f t="shared" si="19"/>
        <v>392.12</v>
      </c>
    </row>
    <row r="110" spans="1:18" ht="30" customHeight="1" thickBot="1" x14ac:dyDescent="0.3">
      <c r="A110" s="14">
        <v>104</v>
      </c>
      <c r="B110" s="28" t="s">
        <v>129</v>
      </c>
      <c r="C110" s="18" t="s">
        <v>17</v>
      </c>
      <c r="D110" s="17">
        <v>10</v>
      </c>
      <c r="E110" s="22">
        <v>15.9</v>
      </c>
      <c r="F110" s="23">
        <v>37</v>
      </c>
      <c r="G110" s="23">
        <v>26</v>
      </c>
      <c r="H110" s="6"/>
      <c r="I110" s="6"/>
      <c r="J110" s="7"/>
      <c r="K110" s="7" t="s">
        <v>7</v>
      </c>
      <c r="L110" s="6">
        <f t="shared" si="14"/>
        <v>26.3</v>
      </c>
      <c r="M110" s="8">
        <f t="shared" si="15"/>
        <v>10.553198567259118</v>
      </c>
      <c r="N110" s="8">
        <f t="shared" si="16"/>
        <v>40.126230293760905</v>
      </c>
      <c r="O110" s="6">
        <f t="shared" si="20"/>
        <v>263.00000000000006</v>
      </c>
      <c r="P110" s="6">
        <f t="shared" si="17"/>
        <v>26.300000000000004</v>
      </c>
      <c r="Q110" s="6">
        <f t="shared" si="18"/>
        <v>26.3</v>
      </c>
      <c r="R110" s="6">
        <f t="shared" si="19"/>
        <v>263</v>
      </c>
    </row>
    <row r="111" spans="1:18" ht="30" customHeight="1" thickBot="1" x14ac:dyDescent="0.3">
      <c r="A111" s="14">
        <v>105</v>
      </c>
      <c r="B111" s="28" t="s">
        <v>79</v>
      </c>
      <c r="C111" s="18" t="s">
        <v>17</v>
      </c>
      <c r="D111" s="17">
        <v>30</v>
      </c>
      <c r="E111" s="22">
        <v>28.2</v>
      </c>
      <c r="F111" s="23">
        <v>50.4</v>
      </c>
      <c r="G111" s="23">
        <v>39.299999999999997</v>
      </c>
      <c r="H111" s="6"/>
      <c r="I111" s="6"/>
      <c r="J111" s="7"/>
      <c r="K111" s="7" t="s">
        <v>7</v>
      </c>
      <c r="L111" s="6">
        <f t="shared" si="14"/>
        <v>39.299999999999997</v>
      </c>
      <c r="M111" s="8">
        <f t="shared" si="15"/>
        <v>11.100000000000001</v>
      </c>
      <c r="N111" s="8">
        <f t="shared" si="16"/>
        <v>28.244274809160313</v>
      </c>
      <c r="O111" s="6">
        <f t="shared" si="20"/>
        <v>1179</v>
      </c>
      <c r="P111" s="6">
        <f t="shared" si="17"/>
        <v>39.299999999999997</v>
      </c>
      <c r="Q111" s="6">
        <f t="shared" si="18"/>
        <v>39.299999999999997</v>
      </c>
      <c r="R111" s="6">
        <f t="shared" si="19"/>
        <v>1179</v>
      </c>
    </row>
    <row r="112" spans="1:18" ht="30" customHeight="1" thickBot="1" x14ac:dyDescent="0.3">
      <c r="A112" s="14">
        <v>106</v>
      </c>
      <c r="B112" s="29" t="s">
        <v>130</v>
      </c>
      <c r="C112" s="18" t="s">
        <v>17</v>
      </c>
      <c r="D112" s="17">
        <v>4</v>
      </c>
      <c r="E112" s="22">
        <v>105</v>
      </c>
      <c r="F112" s="23">
        <v>127</v>
      </c>
      <c r="G112" s="23">
        <v>116</v>
      </c>
      <c r="H112" s="6"/>
      <c r="I112" s="6"/>
      <c r="J112" s="7"/>
      <c r="K112" s="7" t="s">
        <v>7</v>
      </c>
      <c r="L112" s="6">
        <f t="shared" si="14"/>
        <v>116</v>
      </c>
      <c r="M112" s="8">
        <f t="shared" si="15"/>
        <v>11</v>
      </c>
      <c r="N112" s="8">
        <f t="shared" si="16"/>
        <v>9.4827586206896548</v>
      </c>
      <c r="O112" s="6">
        <f t="shared" si="20"/>
        <v>464</v>
      </c>
      <c r="P112" s="6">
        <f t="shared" si="17"/>
        <v>116</v>
      </c>
      <c r="Q112" s="6">
        <f t="shared" si="18"/>
        <v>116</v>
      </c>
      <c r="R112" s="6">
        <f t="shared" si="19"/>
        <v>464</v>
      </c>
    </row>
    <row r="113" spans="1:18" ht="30" customHeight="1" thickBot="1" x14ac:dyDescent="0.3">
      <c r="A113" s="14">
        <v>107</v>
      </c>
      <c r="B113" s="29" t="s">
        <v>99</v>
      </c>
      <c r="C113" s="18" t="s">
        <v>17</v>
      </c>
      <c r="D113" s="17">
        <v>10</v>
      </c>
      <c r="E113" s="22">
        <v>176.26</v>
      </c>
      <c r="F113" s="23">
        <v>198.48</v>
      </c>
      <c r="G113" s="23">
        <v>187.37</v>
      </c>
      <c r="H113" s="6"/>
      <c r="I113" s="6"/>
      <c r="J113" s="7"/>
      <c r="K113" s="7" t="s">
        <v>7</v>
      </c>
      <c r="L113" s="6">
        <f t="shared" si="14"/>
        <v>187.37</v>
      </c>
      <c r="M113" s="8">
        <f t="shared" si="15"/>
        <v>11.11</v>
      </c>
      <c r="N113" s="8">
        <f t="shared" si="16"/>
        <v>5.9294444147942569</v>
      </c>
      <c r="O113" s="6">
        <f t="shared" si="20"/>
        <v>1873.7</v>
      </c>
      <c r="P113" s="6">
        <f t="shared" si="17"/>
        <v>187.37</v>
      </c>
      <c r="Q113" s="6">
        <f t="shared" si="18"/>
        <v>187.37</v>
      </c>
      <c r="R113" s="6">
        <f t="shared" si="19"/>
        <v>1873.7</v>
      </c>
    </row>
    <row r="114" spans="1:18" ht="30" customHeight="1" thickBot="1" x14ac:dyDescent="0.3">
      <c r="A114" s="14">
        <v>108</v>
      </c>
      <c r="B114" s="29" t="s">
        <v>131</v>
      </c>
      <c r="C114" s="18" t="s">
        <v>17</v>
      </c>
      <c r="D114" s="17">
        <v>5</v>
      </c>
      <c r="E114" s="22">
        <v>255.96</v>
      </c>
      <c r="F114" s="23">
        <v>278</v>
      </c>
      <c r="G114" s="23">
        <v>267</v>
      </c>
      <c r="H114" s="6"/>
      <c r="I114" s="6"/>
      <c r="J114" s="7"/>
      <c r="K114" s="7" t="s">
        <v>7</v>
      </c>
      <c r="L114" s="6">
        <f t="shared" si="14"/>
        <v>266.98666666666668</v>
      </c>
      <c r="M114" s="8">
        <f t="shared" si="15"/>
        <v>11.02000604960511</v>
      </c>
      <c r="N114" s="8">
        <f t="shared" si="16"/>
        <v>4.1275492095504553</v>
      </c>
      <c r="O114" s="6">
        <f t="shared" si="20"/>
        <v>1334.9333333333334</v>
      </c>
      <c r="P114" s="6">
        <f t="shared" si="17"/>
        <v>266.98666666666668</v>
      </c>
      <c r="Q114" s="6">
        <f t="shared" si="18"/>
        <v>266.98</v>
      </c>
      <c r="R114" s="6">
        <f t="shared" si="19"/>
        <v>1334.9</v>
      </c>
    </row>
    <row r="115" spans="1:18" ht="30" customHeight="1" thickBot="1" x14ac:dyDescent="0.3">
      <c r="A115" s="14">
        <v>109</v>
      </c>
      <c r="B115" s="28" t="s">
        <v>80</v>
      </c>
      <c r="C115" s="18" t="s">
        <v>17</v>
      </c>
      <c r="D115" s="17">
        <v>3</v>
      </c>
      <c r="E115" s="22">
        <v>323.52</v>
      </c>
      <c r="F115" s="23">
        <v>345.74</v>
      </c>
      <c r="G115" s="23">
        <v>334.63</v>
      </c>
      <c r="H115" s="6"/>
      <c r="I115" s="6"/>
      <c r="J115" s="7"/>
      <c r="K115" s="7" t="s">
        <v>7</v>
      </c>
      <c r="L115" s="6">
        <f t="shared" si="14"/>
        <v>334.63</v>
      </c>
      <c r="M115" s="8">
        <f t="shared" si="15"/>
        <v>11.110000000000014</v>
      </c>
      <c r="N115" s="8">
        <f t="shared" si="16"/>
        <v>3.3200848698562631</v>
      </c>
      <c r="O115" s="6">
        <f t="shared" si="20"/>
        <v>1003.89</v>
      </c>
      <c r="P115" s="6">
        <f t="shared" si="17"/>
        <v>334.63</v>
      </c>
      <c r="Q115" s="6">
        <f t="shared" si="18"/>
        <v>334.63</v>
      </c>
      <c r="R115" s="6">
        <f t="shared" si="19"/>
        <v>1003.89</v>
      </c>
    </row>
    <row r="116" spans="1:18" ht="30" customHeight="1" thickBot="1" x14ac:dyDescent="0.3">
      <c r="A116" s="14">
        <v>110</v>
      </c>
      <c r="B116" s="28" t="s">
        <v>81</v>
      </c>
      <c r="C116" s="18" t="s">
        <v>17</v>
      </c>
      <c r="D116" s="17">
        <v>80</v>
      </c>
      <c r="E116" s="22">
        <v>40</v>
      </c>
      <c r="F116" s="23">
        <v>62</v>
      </c>
      <c r="G116" s="23">
        <v>51</v>
      </c>
      <c r="H116" s="6"/>
      <c r="I116" s="6"/>
      <c r="J116" s="7"/>
      <c r="K116" s="7" t="s">
        <v>7</v>
      </c>
      <c r="L116" s="6">
        <f t="shared" si="14"/>
        <v>51</v>
      </c>
      <c r="M116" s="8">
        <f t="shared" si="15"/>
        <v>11</v>
      </c>
      <c r="N116" s="8">
        <f t="shared" si="16"/>
        <v>21.568627450980394</v>
      </c>
      <c r="O116" s="6">
        <f t="shared" si="20"/>
        <v>4080</v>
      </c>
      <c r="P116" s="6">
        <f t="shared" si="17"/>
        <v>51</v>
      </c>
      <c r="Q116" s="6">
        <f t="shared" si="18"/>
        <v>51</v>
      </c>
      <c r="R116" s="6">
        <f t="shared" si="19"/>
        <v>4080</v>
      </c>
    </row>
    <row r="117" spans="1:18" ht="30" customHeight="1" thickBot="1" x14ac:dyDescent="0.3">
      <c r="A117" s="14">
        <v>111</v>
      </c>
      <c r="B117" s="29" t="s">
        <v>82</v>
      </c>
      <c r="C117" s="18" t="s">
        <v>17</v>
      </c>
      <c r="D117" s="17">
        <v>3</v>
      </c>
      <c r="E117" s="22">
        <v>78.739999999999995</v>
      </c>
      <c r="F117" s="23">
        <v>90.96</v>
      </c>
      <c r="G117" s="23">
        <v>89.85</v>
      </c>
      <c r="H117" s="6"/>
      <c r="I117" s="6"/>
      <c r="J117" s="7"/>
      <c r="K117" s="7" t="s">
        <v>7</v>
      </c>
      <c r="L117" s="6">
        <f t="shared" si="14"/>
        <v>86.516666666666652</v>
      </c>
      <c r="M117" s="8">
        <f t="shared" si="15"/>
        <v>6.7576203898512475</v>
      </c>
      <c r="N117" s="8">
        <f t="shared" si="16"/>
        <v>7.8107729414578095</v>
      </c>
      <c r="O117" s="6">
        <f t="shared" si="20"/>
        <v>259.54999999999995</v>
      </c>
      <c r="P117" s="6">
        <f t="shared" si="17"/>
        <v>86.516666666666652</v>
      </c>
      <c r="Q117" s="6">
        <f t="shared" si="18"/>
        <v>86.51</v>
      </c>
      <c r="R117" s="6">
        <f t="shared" si="19"/>
        <v>259.53000000000003</v>
      </c>
    </row>
    <row r="118" spans="1:18" ht="30" customHeight="1" thickBot="1" x14ac:dyDescent="0.3">
      <c r="A118" s="14">
        <v>112</v>
      </c>
      <c r="B118" s="28" t="s">
        <v>132</v>
      </c>
      <c r="C118" s="18" t="s">
        <v>17</v>
      </c>
      <c r="D118" s="17">
        <v>11</v>
      </c>
      <c r="E118" s="22">
        <v>39.25</v>
      </c>
      <c r="F118" s="23">
        <v>51.47</v>
      </c>
      <c r="G118" s="23">
        <v>40.36</v>
      </c>
      <c r="H118" s="6"/>
      <c r="I118" s="6"/>
      <c r="J118" s="7"/>
      <c r="K118" s="7" t="s">
        <v>7</v>
      </c>
      <c r="L118" s="6">
        <f t="shared" si="14"/>
        <v>43.693333333333328</v>
      </c>
      <c r="M118" s="8">
        <f t="shared" si="15"/>
        <v>6.757620389851299</v>
      </c>
      <c r="N118" s="8">
        <f t="shared" si="16"/>
        <v>15.466021642930958</v>
      </c>
      <c r="O118" s="6">
        <f t="shared" si="20"/>
        <v>480.62666666666661</v>
      </c>
      <c r="P118" s="6">
        <f t="shared" si="17"/>
        <v>43.693333333333328</v>
      </c>
      <c r="Q118" s="6">
        <f t="shared" si="18"/>
        <v>43.69</v>
      </c>
      <c r="R118" s="6">
        <f t="shared" si="19"/>
        <v>480.59</v>
      </c>
    </row>
    <row r="119" spans="1:18" ht="30" customHeight="1" thickBot="1" x14ac:dyDescent="0.3">
      <c r="A119" s="14">
        <v>113</v>
      </c>
      <c r="B119" s="28" t="s">
        <v>83</v>
      </c>
      <c r="C119" s="18" t="s">
        <v>17</v>
      </c>
      <c r="D119" s="17">
        <v>7</v>
      </c>
      <c r="E119" s="22">
        <v>19.54</v>
      </c>
      <c r="F119" s="23">
        <v>41.76</v>
      </c>
      <c r="G119" s="23">
        <v>30.65</v>
      </c>
      <c r="H119" s="6"/>
      <c r="I119" s="6"/>
      <c r="J119" s="7"/>
      <c r="K119" s="7" t="s">
        <v>7</v>
      </c>
      <c r="L119" s="6">
        <f t="shared" si="14"/>
        <v>30.649999999999995</v>
      </c>
      <c r="M119" s="8">
        <f t="shared" si="15"/>
        <v>11.11000000000001</v>
      </c>
      <c r="N119" s="8">
        <f t="shared" si="16"/>
        <v>36.24796084828715</v>
      </c>
      <c r="O119" s="6">
        <f t="shared" si="20"/>
        <v>214.54999999999998</v>
      </c>
      <c r="P119" s="6">
        <f t="shared" si="17"/>
        <v>30.65</v>
      </c>
      <c r="Q119" s="6">
        <f t="shared" si="18"/>
        <v>30.65</v>
      </c>
      <c r="R119" s="6">
        <f t="shared" si="19"/>
        <v>214.54999999999998</v>
      </c>
    </row>
    <row r="120" spans="1:18" ht="30" customHeight="1" thickBot="1" x14ac:dyDescent="0.3">
      <c r="A120" s="14">
        <v>114</v>
      </c>
      <c r="B120" s="28" t="s">
        <v>84</v>
      </c>
      <c r="C120" s="18" t="s">
        <v>17</v>
      </c>
      <c r="D120" s="17">
        <v>6</v>
      </c>
      <c r="E120" s="22">
        <v>68.28</v>
      </c>
      <c r="F120" s="23">
        <v>90</v>
      </c>
      <c r="G120" s="23">
        <v>79.39</v>
      </c>
      <c r="H120" s="6"/>
      <c r="I120" s="6"/>
      <c r="J120" s="7"/>
      <c r="K120" s="7" t="s">
        <v>7</v>
      </c>
      <c r="L120" s="6">
        <f t="shared" si="14"/>
        <v>79.223333333333343</v>
      </c>
      <c r="M120" s="8">
        <f t="shared" si="15"/>
        <v>10.860959135054953</v>
      </c>
      <c r="N120" s="8">
        <f t="shared" si="16"/>
        <v>13.70929330801736</v>
      </c>
      <c r="O120" s="6">
        <f t="shared" si="20"/>
        <v>475.34000000000003</v>
      </c>
      <c r="P120" s="6">
        <f t="shared" si="17"/>
        <v>79.223333333333343</v>
      </c>
      <c r="Q120" s="6">
        <f t="shared" si="18"/>
        <v>79.22</v>
      </c>
      <c r="R120" s="6">
        <f t="shared" si="19"/>
        <v>475.32</v>
      </c>
    </row>
    <row r="121" spans="1:18" ht="30" customHeight="1" thickBot="1" x14ac:dyDescent="0.3">
      <c r="A121" s="14">
        <v>115</v>
      </c>
      <c r="B121" s="28" t="s">
        <v>90</v>
      </c>
      <c r="C121" s="18" t="s">
        <v>17</v>
      </c>
      <c r="D121" s="17">
        <v>5</v>
      </c>
      <c r="E121" s="22">
        <v>10.5</v>
      </c>
      <c r="F121" s="23">
        <v>32.700000000000003</v>
      </c>
      <c r="G121" s="23">
        <v>21.6</v>
      </c>
      <c r="H121" s="6"/>
      <c r="I121" s="6"/>
      <c r="J121" s="7"/>
      <c r="K121" s="7" t="s">
        <v>7</v>
      </c>
      <c r="L121" s="6">
        <f t="shared" si="14"/>
        <v>21.600000000000005</v>
      </c>
      <c r="M121" s="8">
        <f t="shared" si="15"/>
        <v>11.099999999999996</v>
      </c>
      <c r="N121" s="8">
        <f t="shared" si="16"/>
        <v>51.388888888888864</v>
      </c>
      <c r="O121" s="6">
        <f t="shared" si="20"/>
        <v>108.00000000000003</v>
      </c>
      <c r="P121" s="6">
        <f t="shared" si="17"/>
        <v>21.600000000000005</v>
      </c>
      <c r="Q121" s="6">
        <f t="shared" si="18"/>
        <v>21.6</v>
      </c>
      <c r="R121" s="6">
        <f t="shared" si="19"/>
        <v>108</v>
      </c>
    </row>
    <row r="122" spans="1:18" ht="30" customHeight="1" thickBot="1" x14ac:dyDescent="0.3">
      <c r="A122" s="14">
        <v>116</v>
      </c>
      <c r="B122" s="28" t="s">
        <v>85</v>
      </c>
      <c r="C122" s="18" t="s">
        <v>17</v>
      </c>
      <c r="D122" s="17">
        <v>4</v>
      </c>
      <c r="E122" s="22">
        <v>551.85</v>
      </c>
      <c r="F122" s="23">
        <v>574</v>
      </c>
      <c r="G122" s="23">
        <v>562.96</v>
      </c>
      <c r="H122" s="6"/>
      <c r="I122" s="6"/>
      <c r="J122" s="7"/>
      <c r="K122" s="7" t="s">
        <v>7</v>
      </c>
      <c r="L122" s="6">
        <f t="shared" si="14"/>
        <v>562.93666666666661</v>
      </c>
      <c r="M122" s="8">
        <f t="shared" si="15"/>
        <v>11.075018434898114</v>
      </c>
      <c r="N122" s="8">
        <f t="shared" si="16"/>
        <v>1.9673649081124782</v>
      </c>
      <c r="O122" s="6">
        <f t="shared" si="20"/>
        <v>2251.7466666666664</v>
      </c>
      <c r="P122" s="6">
        <f t="shared" si="17"/>
        <v>562.93666666666661</v>
      </c>
      <c r="Q122" s="6">
        <f t="shared" si="18"/>
        <v>562.92999999999995</v>
      </c>
      <c r="R122" s="6">
        <f t="shared" si="19"/>
        <v>2251.7199999999998</v>
      </c>
    </row>
    <row r="123" spans="1:18" ht="30" customHeight="1" thickBot="1" x14ac:dyDescent="0.3">
      <c r="A123" s="14">
        <v>117</v>
      </c>
      <c r="B123" s="28" t="s">
        <v>86</v>
      </c>
      <c r="C123" s="18" t="s">
        <v>17</v>
      </c>
      <c r="D123" s="17">
        <v>8</v>
      </c>
      <c r="E123" s="22">
        <v>141.01</v>
      </c>
      <c r="F123" s="23">
        <v>163.22999999999999</v>
      </c>
      <c r="G123" s="23">
        <v>152.12</v>
      </c>
      <c r="H123" s="6"/>
      <c r="I123" s="6"/>
      <c r="J123" s="7"/>
      <c r="K123" s="7" t="s">
        <v>7</v>
      </c>
      <c r="L123" s="6">
        <f t="shared" si="14"/>
        <v>152.12</v>
      </c>
      <c r="M123" s="8">
        <f t="shared" si="15"/>
        <v>11.11</v>
      </c>
      <c r="N123" s="8">
        <f t="shared" si="16"/>
        <v>7.3034446489613467</v>
      </c>
      <c r="O123" s="6">
        <f t="shared" si="20"/>
        <v>1216.96</v>
      </c>
      <c r="P123" s="6">
        <f t="shared" si="17"/>
        <v>152.12</v>
      </c>
      <c r="Q123" s="6">
        <f t="shared" si="18"/>
        <v>152.12</v>
      </c>
      <c r="R123" s="6">
        <f t="shared" si="19"/>
        <v>1216.96</v>
      </c>
    </row>
    <row r="124" spans="1:18" ht="30" customHeight="1" thickBot="1" x14ac:dyDescent="0.3">
      <c r="A124" s="14">
        <v>118</v>
      </c>
      <c r="B124" s="28" t="s">
        <v>87</v>
      </c>
      <c r="C124" s="18" t="s">
        <v>17</v>
      </c>
      <c r="D124" s="17">
        <v>2</v>
      </c>
      <c r="E124" s="22">
        <v>196</v>
      </c>
      <c r="F124" s="23">
        <v>218</v>
      </c>
      <c r="G124" s="23">
        <v>207</v>
      </c>
      <c r="H124" s="6"/>
      <c r="I124" s="6"/>
      <c r="J124" s="7"/>
      <c r="K124" s="7" t="s">
        <v>7</v>
      </c>
      <c r="L124" s="6">
        <f t="shared" si="14"/>
        <v>207</v>
      </c>
      <c r="M124" s="8">
        <f t="shared" si="15"/>
        <v>11</v>
      </c>
      <c r="N124" s="8">
        <f t="shared" si="16"/>
        <v>5.3140096618357484</v>
      </c>
      <c r="O124" s="6">
        <f t="shared" si="20"/>
        <v>414</v>
      </c>
      <c r="P124" s="6">
        <f t="shared" si="17"/>
        <v>207</v>
      </c>
      <c r="Q124" s="6">
        <f t="shared" si="18"/>
        <v>207</v>
      </c>
      <c r="R124" s="6">
        <f t="shared" si="19"/>
        <v>414</v>
      </c>
    </row>
    <row r="125" spans="1:18" ht="30" customHeight="1" thickBot="1" x14ac:dyDescent="0.3">
      <c r="A125" s="14">
        <v>119</v>
      </c>
      <c r="B125" s="28" t="s">
        <v>91</v>
      </c>
      <c r="C125" s="18" t="s">
        <v>17</v>
      </c>
      <c r="D125" s="17">
        <v>20</v>
      </c>
      <c r="E125" s="22">
        <v>147.9</v>
      </c>
      <c r="F125" s="23">
        <v>168</v>
      </c>
      <c r="G125" s="23">
        <v>159</v>
      </c>
      <c r="H125" s="6"/>
      <c r="I125" s="6"/>
      <c r="J125" s="7"/>
      <c r="K125" s="7" t="s">
        <v>7</v>
      </c>
      <c r="L125" s="6">
        <f t="shared" si="14"/>
        <v>158.29999999999998</v>
      </c>
      <c r="M125" s="8">
        <f t="shared" si="15"/>
        <v>10.06826698096549</v>
      </c>
      <c r="N125" s="8">
        <f t="shared" si="16"/>
        <v>6.3602444604962036</v>
      </c>
      <c r="O125" s="6">
        <f t="shared" si="20"/>
        <v>3166</v>
      </c>
      <c r="P125" s="6">
        <f t="shared" si="17"/>
        <v>158.30000000000001</v>
      </c>
      <c r="Q125" s="6">
        <f t="shared" si="18"/>
        <v>158.30000000000001</v>
      </c>
      <c r="R125" s="6">
        <f t="shared" si="19"/>
        <v>3166</v>
      </c>
    </row>
    <row r="126" spans="1:18" ht="30" customHeight="1" thickBot="1" x14ac:dyDescent="0.3">
      <c r="A126" s="14">
        <v>120</v>
      </c>
      <c r="B126" s="28" t="s">
        <v>154</v>
      </c>
      <c r="C126" s="18" t="s">
        <v>17</v>
      </c>
      <c r="D126" s="17">
        <v>2</v>
      </c>
      <c r="E126" s="22">
        <v>65</v>
      </c>
      <c r="F126" s="23">
        <v>87</v>
      </c>
      <c r="G126" s="23">
        <v>76</v>
      </c>
      <c r="H126" s="6"/>
      <c r="I126" s="6"/>
      <c r="J126" s="7"/>
      <c r="K126" s="7" t="s">
        <v>7</v>
      </c>
      <c r="L126" s="6">
        <f t="shared" si="14"/>
        <v>76</v>
      </c>
      <c r="M126" s="8">
        <f t="shared" si="15"/>
        <v>11</v>
      </c>
      <c r="N126" s="8">
        <f t="shared" si="16"/>
        <v>14.473684210526317</v>
      </c>
      <c r="O126" s="6">
        <f t="shared" si="20"/>
        <v>152</v>
      </c>
      <c r="P126" s="6">
        <f t="shared" si="17"/>
        <v>76</v>
      </c>
      <c r="Q126" s="6">
        <f t="shared" si="18"/>
        <v>76</v>
      </c>
      <c r="R126" s="6">
        <f t="shared" si="19"/>
        <v>152</v>
      </c>
    </row>
    <row r="127" spans="1:18" ht="30" customHeight="1" thickBot="1" x14ac:dyDescent="0.3">
      <c r="A127" s="14">
        <v>121</v>
      </c>
      <c r="B127" s="28" t="s">
        <v>92</v>
      </c>
      <c r="C127" s="18" t="s">
        <v>17</v>
      </c>
      <c r="D127" s="17">
        <v>20</v>
      </c>
      <c r="E127" s="22">
        <v>210</v>
      </c>
      <c r="F127" s="23">
        <v>232</v>
      </c>
      <c r="G127" s="23">
        <v>221</v>
      </c>
      <c r="H127" s="6"/>
      <c r="I127" s="6"/>
      <c r="J127" s="7"/>
      <c r="K127" s="7" t="s">
        <v>7</v>
      </c>
      <c r="L127" s="6">
        <f t="shared" si="14"/>
        <v>221</v>
      </c>
      <c r="M127" s="8">
        <f t="shared" si="15"/>
        <v>11</v>
      </c>
      <c r="N127" s="8">
        <f t="shared" si="16"/>
        <v>4.9773755656108598</v>
      </c>
      <c r="O127" s="6">
        <f t="shared" si="20"/>
        <v>4420</v>
      </c>
      <c r="P127" s="6">
        <f t="shared" si="17"/>
        <v>221</v>
      </c>
      <c r="Q127" s="6">
        <f t="shared" si="18"/>
        <v>221</v>
      </c>
      <c r="R127" s="6">
        <f t="shared" si="19"/>
        <v>4420</v>
      </c>
    </row>
    <row r="128" spans="1:18" ht="30" customHeight="1" thickBot="1" x14ac:dyDescent="0.3">
      <c r="A128" s="14">
        <v>122</v>
      </c>
      <c r="B128" s="30" t="s">
        <v>89</v>
      </c>
      <c r="C128" s="18" t="s">
        <v>17</v>
      </c>
      <c r="D128" s="17">
        <v>15</v>
      </c>
      <c r="E128" s="22">
        <v>25.76</v>
      </c>
      <c r="F128" s="23">
        <v>47.98</v>
      </c>
      <c r="G128" s="23">
        <v>36.869999999999997</v>
      </c>
      <c r="H128" s="6"/>
      <c r="I128" s="6"/>
      <c r="J128" s="7"/>
      <c r="K128" s="7" t="s">
        <v>7</v>
      </c>
      <c r="L128" s="6">
        <f t="shared" si="14"/>
        <v>36.869999999999997</v>
      </c>
      <c r="M128" s="8">
        <f t="shared" si="15"/>
        <v>11.11</v>
      </c>
      <c r="N128" s="8">
        <f t="shared" si="16"/>
        <v>30.1328993761866</v>
      </c>
      <c r="O128" s="6">
        <f t="shared" si="20"/>
        <v>553.04999999999995</v>
      </c>
      <c r="P128" s="6">
        <f t="shared" si="17"/>
        <v>36.869999999999997</v>
      </c>
      <c r="Q128" s="6">
        <f t="shared" si="18"/>
        <v>36.869999999999997</v>
      </c>
      <c r="R128" s="6">
        <f t="shared" si="19"/>
        <v>553.04999999999995</v>
      </c>
    </row>
    <row r="129" spans="1:18" ht="30" customHeight="1" thickBot="1" x14ac:dyDescent="0.3">
      <c r="A129" s="14">
        <v>123</v>
      </c>
      <c r="B129" s="32" t="s">
        <v>133</v>
      </c>
      <c r="C129" s="18" t="s">
        <v>17</v>
      </c>
      <c r="D129" s="17">
        <v>30</v>
      </c>
      <c r="E129" s="22">
        <v>5.57</v>
      </c>
      <c r="F129" s="23">
        <v>7.79</v>
      </c>
      <c r="G129" s="23">
        <v>6.68</v>
      </c>
      <c r="H129" s="6"/>
      <c r="I129" s="6"/>
      <c r="J129" s="7"/>
      <c r="K129" s="7" t="s">
        <v>7</v>
      </c>
      <c r="L129" s="6">
        <f t="shared" si="14"/>
        <v>6.68</v>
      </c>
      <c r="M129" s="8">
        <f t="shared" si="15"/>
        <v>1.1100000000000012</v>
      </c>
      <c r="N129" s="8">
        <f t="shared" si="16"/>
        <v>16.616766467065887</v>
      </c>
      <c r="O129" s="6">
        <f t="shared" si="20"/>
        <v>200.39999999999998</v>
      </c>
      <c r="P129" s="6">
        <f t="shared" si="17"/>
        <v>6.6799999999999988</v>
      </c>
      <c r="Q129" s="6">
        <f t="shared" si="18"/>
        <v>6.68</v>
      </c>
      <c r="R129" s="6">
        <f t="shared" si="19"/>
        <v>200.39999999999998</v>
      </c>
    </row>
    <row r="130" spans="1:18" ht="30" customHeight="1" x14ac:dyDescent="0.25">
      <c r="A130" s="14">
        <v>124</v>
      </c>
      <c r="B130" s="34" t="s">
        <v>134</v>
      </c>
      <c r="C130" s="18" t="s">
        <v>17</v>
      </c>
      <c r="D130" s="17">
        <v>100</v>
      </c>
      <c r="E130" s="22">
        <v>26.57</v>
      </c>
      <c r="F130" s="23">
        <v>48.79</v>
      </c>
      <c r="G130" s="23">
        <v>37.68</v>
      </c>
      <c r="H130" s="6"/>
      <c r="I130" s="6"/>
      <c r="J130" s="7"/>
      <c r="K130" s="7"/>
      <c r="L130" s="6">
        <f t="shared" si="14"/>
        <v>37.68</v>
      </c>
      <c r="M130" s="8">
        <f t="shared" si="15"/>
        <v>11.110000000000021</v>
      </c>
      <c r="N130" s="8">
        <f t="shared" si="16"/>
        <v>29.485138004246341</v>
      </c>
      <c r="O130" s="6">
        <f t="shared" si="20"/>
        <v>3768</v>
      </c>
      <c r="P130" s="6">
        <f t="shared" si="17"/>
        <v>37.68</v>
      </c>
      <c r="Q130" s="6">
        <f t="shared" si="18"/>
        <v>37.68</v>
      </c>
      <c r="R130" s="6">
        <f t="shared" si="19"/>
        <v>3768</v>
      </c>
    </row>
    <row r="131" spans="1:18" ht="30" customHeight="1" x14ac:dyDescent="0.25">
      <c r="A131" s="14">
        <v>125</v>
      </c>
      <c r="B131" s="35" t="s">
        <v>135</v>
      </c>
      <c r="C131" s="18" t="s">
        <v>17</v>
      </c>
      <c r="D131" s="17">
        <v>60</v>
      </c>
      <c r="E131" s="22">
        <v>74.34</v>
      </c>
      <c r="F131" s="23">
        <v>96.56</v>
      </c>
      <c r="G131" s="23">
        <v>85.45</v>
      </c>
      <c r="H131" s="6"/>
      <c r="I131" s="6"/>
      <c r="J131" s="7"/>
      <c r="K131" s="7"/>
      <c r="L131" s="6">
        <f t="shared" si="14"/>
        <v>85.45</v>
      </c>
      <c r="M131" s="8">
        <f t="shared" si="15"/>
        <v>11.11</v>
      </c>
      <c r="N131" s="8">
        <f t="shared" si="16"/>
        <v>13.001755412521943</v>
      </c>
      <c r="O131" s="6">
        <f t="shared" si="20"/>
        <v>5127</v>
      </c>
      <c r="P131" s="6">
        <f t="shared" si="17"/>
        <v>85.45</v>
      </c>
      <c r="Q131" s="6">
        <f t="shared" si="18"/>
        <v>85.45</v>
      </c>
      <c r="R131" s="6">
        <f t="shared" si="19"/>
        <v>5127</v>
      </c>
    </row>
    <row r="132" spans="1:18" ht="30" customHeight="1" x14ac:dyDescent="0.25">
      <c r="A132" s="14">
        <v>126</v>
      </c>
      <c r="B132" s="35" t="s">
        <v>136</v>
      </c>
      <c r="C132" s="18" t="s">
        <v>17</v>
      </c>
      <c r="D132" s="17">
        <v>100</v>
      </c>
      <c r="E132" s="22">
        <v>207.77</v>
      </c>
      <c r="F132" s="23">
        <v>229.99</v>
      </c>
      <c r="G132" s="23">
        <v>218.88</v>
      </c>
      <c r="H132" s="6"/>
      <c r="I132" s="6"/>
      <c r="J132" s="7"/>
      <c r="K132" s="7"/>
      <c r="L132" s="6">
        <f t="shared" si="14"/>
        <v>218.88</v>
      </c>
      <c r="M132" s="8">
        <f t="shared" si="15"/>
        <v>11.11</v>
      </c>
      <c r="N132" s="8">
        <f t="shared" si="16"/>
        <v>5.0758406432748533</v>
      </c>
      <c r="O132" s="6">
        <f t="shared" si="20"/>
        <v>21888</v>
      </c>
      <c r="P132" s="6">
        <f t="shared" si="17"/>
        <v>218.88</v>
      </c>
      <c r="Q132" s="6">
        <f t="shared" si="18"/>
        <v>218.88</v>
      </c>
      <c r="R132" s="6">
        <f t="shared" si="19"/>
        <v>21888</v>
      </c>
    </row>
    <row r="133" spans="1:18" ht="30" customHeight="1" x14ac:dyDescent="0.25">
      <c r="A133" s="14">
        <v>127</v>
      </c>
      <c r="B133" s="35" t="s">
        <v>137</v>
      </c>
      <c r="C133" s="18" t="s">
        <v>17</v>
      </c>
      <c r="D133" s="17">
        <v>150</v>
      </c>
      <c r="E133" s="22">
        <v>64.19</v>
      </c>
      <c r="F133" s="23">
        <v>86.4</v>
      </c>
      <c r="G133" s="23">
        <v>75.3</v>
      </c>
      <c r="H133" s="6"/>
      <c r="I133" s="6"/>
      <c r="J133" s="7"/>
      <c r="K133" s="7"/>
      <c r="L133" s="6">
        <f t="shared" si="14"/>
        <v>75.296666666666667</v>
      </c>
      <c r="M133" s="8">
        <f t="shared" si="15"/>
        <v>11.105000375206451</v>
      </c>
      <c r="N133" s="8">
        <f t="shared" si="16"/>
        <v>14.748329330921845</v>
      </c>
      <c r="O133" s="6">
        <f t="shared" si="20"/>
        <v>11294.5</v>
      </c>
      <c r="P133" s="6">
        <f t="shared" si="17"/>
        <v>75.296666666666667</v>
      </c>
      <c r="Q133" s="6">
        <f t="shared" si="18"/>
        <v>75.290000000000006</v>
      </c>
      <c r="R133" s="6">
        <f t="shared" si="19"/>
        <v>11293.500000000002</v>
      </c>
    </row>
    <row r="134" spans="1:18" ht="30" customHeight="1" x14ac:dyDescent="0.25">
      <c r="A134" s="14">
        <v>128</v>
      </c>
      <c r="B134" s="35" t="s">
        <v>138</v>
      </c>
      <c r="C134" s="18" t="s">
        <v>144</v>
      </c>
      <c r="D134" s="17">
        <v>100</v>
      </c>
      <c r="E134" s="22">
        <v>295.2</v>
      </c>
      <c r="F134" s="23">
        <v>317.39999999999998</v>
      </c>
      <c r="G134" s="23">
        <v>306.3</v>
      </c>
      <c r="H134" s="6"/>
      <c r="I134" s="6"/>
      <c r="J134" s="7"/>
      <c r="K134" s="7"/>
      <c r="L134" s="6">
        <f t="shared" si="14"/>
        <v>306.29999999999995</v>
      </c>
      <c r="M134" s="8">
        <f t="shared" si="15"/>
        <v>11.099999999999994</v>
      </c>
      <c r="N134" s="8">
        <f t="shared" si="16"/>
        <v>3.6238981390793326</v>
      </c>
      <c r="O134" s="6">
        <f t="shared" si="20"/>
        <v>30629.999999999996</v>
      </c>
      <c r="P134" s="6">
        <f t="shared" si="17"/>
        <v>306.29999999999995</v>
      </c>
      <c r="Q134" s="6">
        <f t="shared" si="18"/>
        <v>306.3</v>
      </c>
      <c r="R134" s="6">
        <f t="shared" si="19"/>
        <v>30630</v>
      </c>
    </row>
    <row r="135" spans="1:18" ht="30" customHeight="1" x14ac:dyDescent="0.25">
      <c r="A135" s="14">
        <v>129</v>
      </c>
      <c r="B135" s="35" t="s">
        <v>139</v>
      </c>
      <c r="C135" s="18" t="s">
        <v>17</v>
      </c>
      <c r="D135" s="17">
        <v>17</v>
      </c>
      <c r="E135" s="22">
        <v>916</v>
      </c>
      <c r="F135" s="23">
        <v>990</v>
      </c>
      <c r="G135" s="23">
        <v>812</v>
      </c>
      <c r="H135" s="6"/>
      <c r="I135" s="6"/>
      <c r="J135" s="7"/>
      <c r="K135" s="7"/>
      <c r="L135" s="6">
        <f t="shared" ref="L135:L139" si="21">AVERAGE(E135:G135)</f>
        <v>906</v>
      </c>
      <c r="M135" s="8">
        <f t="shared" ref="M135:M139" si="22">STDEV(E135:G135)</f>
        <v>89.420355624432631</v>
      </c>
      <c r="N135" s="8">
        <f t="shared" ref="N135:N139" si="23">M135/L135*100</f>
        <v>9.8697964265378175</v>
      </c>
      <c r="O135" s="6">
        <f t="shared" ref="O135:O139" si="24">((D135/3)*(SUM(E135:G135)))</f>
        <v>15402</v>
      </c>
      <c r="P135" s="6">
        <f t="shared" ref="P135:P139" si="25">O135/D135</f>
        <v>906</v>
      </c>
      <c r="Q135" s="6">
        <f t="shared" ref="Q135:Q139" si="26">ROUNDDOWN(P135,2)</f>
        <v>906</v>
      </c>
      <c r="R135" s="6">
        <f t="shared" ref="R135:R139" si="27">Q135*D135</f>
        <v>15402</v>
      </c>
    </row>
    <row r="136" spans="1:18" ht="30" customHeight="1" x14ac:dyDescent="0.25">
      <c r="A136" s="14">
        <v>130</v>
      </c>
      <c r="B136" s="35" t="s">
        <v>140</v>
      </c>
      <c r="C136" s="18" t="s">
        <v>17</v>
      </c>
      <c r="D136" s="17">
        <v>50</v>
      </c>
      <c r="E136" s="22">
        <v>161.49</v>
      </c>
      <c r="F136" s="23">
        <v>183.7</v>
      </c>
      <c r="G136" s="23">
        <v>172.6</v>
      </c>
      <c r="H136" s="6"/>
      <c r="I136" s="6"/>
      <c r="J136" s="7"/>
      <c r="K136" s="7"/>
      <c r="L136" s="6">
        <f t="shared" si="21"/>
        <v>172.59666666666666</v>
      </c>
      <c r="M136" s="8">
        <f t="shared" si="22"/>
        <v>11.105000375206346</v>
      </c>
      <c r="N136" s="8">
        <f t="shared" si="23"/>
        <v>6.4340758078794567</v>
      </c>
      <c r="O136" s="6">
        <f t="shared" si="24"/>
        <v>8629.8333333333339</v>
      </c>
      <c r="P136" s="6">
        <f t="shared" si="25"/>
        <v>172.59666666666669</v>
      </c>
      <c r="Q136" s="6">
        <f t="shared" si="26"/>
        <v>172.59</v>
      </c>
      <c r="R136" s="6">
        <f t="shared" si="27"/>
        <v>8629.5</v>
      </c>
    </row>
    <row r="137" spans="1:18" ht="30" customHeight="1" x14ac:dyDescent="0.25">
      <c r="A137" s="14">
        <v>131</v>
      </c>
      <c r="B137" s="35" t="s">
        <v>141</v>
      </c>
      <c r="C137" s="18" t="s">
        <v>144</v>
      </c>
      <c r="D137" s="17">
        <v>60</v>
      </c>
      <c r="E137" s="22">
        <v>385.14</v>
      </c>
      <c r="F137" s="23">
        <v>407.36</v>
      </c>
      <c r="G137" s="23">
        <v>396.25</v>
      </c>
      <c r="H137" s="6"/>
      <c r="I137" s="6"/>
      <c r="J137" s="7"/>
      <c r="K137" s="7"/>
      <c r="L137" s="6">
        <f t="shared" si="21"/>
        <v>396.25</v>
      </c>
      <c r="M137" s="8">
        <f t="shared" si="22"/>
        <v>11.110000000000014</v>
      </c>
      <c r="N137" s="8">
        <f t="shared" si="23"/>
        <v>2.8037854889589942</v>
      </c>
      <c r="O137" s="6">
        <f t="shared" si="24"/>
        <v>23775</v>
      </c>
      <c r="P137" s="6">
        <f t="shared" si="25"/>
        <v>396.25</v>
      </c>
      <c r="Q137" s="6">
        <f t="shared" si="26"/>
        <v>396.25</v>
      </c>
      <c r="R137" s="6">
        <f t="shared" si="27"/>
        <v>23775</v>
      </c>
    </row>
    <row r="138" spans="1:18" ht="30" customHeight="1" x14ac:dyDescent="0.25">
      <c r="A138" s="14">
        <v>132</v>
      </c>
      <c r="B138" s="35" t="s">
        <v>142</v>
      </c>
      <c r="C138" s="18" t="s">
        <v>144</v>
      </c>
      <c r="D138" s="17">
        <v>30</v>
      </c>
      <c r="E138" s="22">
        <v>18.66</v>
      </c>
      <c r="F138" s="23">
        <v>30.88</v>
      </c>
      <c r="G138" s="23">
        <v>29.77</v>
      </c>
      <c r="H138" s="6"/>
      <c r="I138" s="6"/>
      <c r="J138" s="7"/>
      <c r="K138" s="7"/>
      <c r="L138" s="6">
        <f t="shared" si="21"/>
        <v>26.436666666666667</v>
      </c>
      <c r="M138" s="8">
        <f t="shared" si="22"/>
        <v>6.7576203898512484</v>
      </c>
      <c r="N138" s="8">
        <f t="shared" si="23"/>
        <v>25.561544785719008</v>
      </c>
      <c r="O138" s="6">
        <f t="shared" si="24"/>
        <v>793.1</v>
      </c>
      <c r="P138" s="6">
        <f t="shared" si="25"/>
        <v>26.436666666666667</v>
      </c>
      <c r="Q138" s="6">
        <f t="shared" si="26"/>
        <v>26.43</v>
      </c>
      <c r="R138" s="6">
        <f t="shared" si="27"/>
        <v>792.9</v>
      </c>
    </row>
    <row r="139" spans="1:18" ht="30" customHeight="1" x14ac:dyDescent="0.25">
      <c r="A139" s="14">
        <v>133</v>
      </c>
      <c r="B139" s="35" t="s">
        <v>143</v>
      </c>
      <c r="C139" s="18" t="s">
        <v>17</v>
      </c>
      <c r="D139" s="17">
        <v>50</v>
      </c>
      <c r="E139" s="22">
        <v>85</v>
      </c>
      <c r="F139" s="23">
        <v>105</v>
      </c>
      <c r="G139" s="23">
        <v>98</v>
      </c>
      <c r="H139" s="6"/>
      <c r="I139" s="6"/>
      <c r="J139" s="7"/>
      <c r="K139" s="7"/>
      <c r="L139" s="6">
        <f t="shared" si="21"/>
        <v>96</v>
      </c>
      <c r="M139" s="8">
        <f t="shared" si="22"/>
        <v>10.148891565092219</v>
      </c>
      <c r="N139" s="8">
        <f t="shared" si="23"/>
        <v>10.571762046971061</v>
      </c>
      <c r="O139" s="6">
        <f t="shared" si="24"/>
        <v>4800</v>
      </c>
      <c r="P139" s="6">
        <f t="shared" si="25"/>
        <v>96</v>
      </c>
      <c r="Q139" s="6">
        <f t="shared" si="26"/>
        <v>96</v>
      </c>
      <c r="R139" s="6">
        <f t="shared" si="27"/>
        <v>4800</v>
      </c>
    </row>
    <row r="140" spans="1:18" ht="30" customHeight="1" x14ac:dyDescent="0.25">
      <c r="A140" s="16"/>
      <c r="B140" s="33"/>
      <c r="C140" s="15"/>
      <c r="D140" s="15"/>
      <c r="E140" s="36">
        <v>307073.98999999993</v>
      </c>
      <c r="F140" s="36">
        <v>381813.81999999995</v>
      </c>
      <c r="G140" s="36">
        <v>341647.83999999997</v>
      </c>
      <c r="H140" s="6"/>
      <c r="I140" s="6"/>
      <c r="J140" s="7"/>
      <c r="K140" s="7"/>
      <c r="L140" s="6"/>
      <c r="M140" s="8"/>
      <c r="N140" s="8"/>
      <c r="O140" s="6"/>
      <c r="P140" s="6"/>
      <c r="Q140" s="6"/>
      <c r="R140" s="6">
        <f>SUM(R7:R139)</f>
        <v>343507.08</v>
      </c>
    </row>
    <row r="141" spans="1:18" ht="23.25" customHeight="1" x14ac:dyDescent="0.2">
      <c r="A141" s="49" t="s">
        <v>150</v>
      </c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</row>
    <row r="142" spans="1:18" ht="15.75" customHeight="1" x14ac:dyDescent="0.2">
      <c r="A142" s="50"/>
      <c r="B142" s="50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s="2" customFormat="1" ht="15.75" customHeight="1" x14ac:dyDescent="0.2">
      <c r="A143" s="51" t="s">
        <v>15</v>
      </c>
      <c r="B143" s="51"/>
      <c r="C143" s="51"/>
      <c r="D143" s="9"/>
      <c r="E143" s="52" t="s">
        <v>16</v>
      </c>
      <c r="F143" s="52"/>
      <c r="G143" s="52"/>
      <c r="H143" s="52"/>
      <c r="I143" s="52"/>
      <c r="J143" s="52"/>
      <c r="K143" s="10"/>
      <c r="L143" s="10"/>
      <c r="M143" s="10"/>
      <c r="N143" s="10"/>
      <c r="O143" s="10"/>
      <c r="P143" s="10"/>
      <c r="Q143" s="10"/>
      <c r="R143" s="10"/>
    </row>
    <row r="144" spans="1:18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 x14ac:dyDescent="0.2">
      <c r="A145" s="9"/>
      <c r="B145" s="11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</row>
  </sheetData>
  <mergeCells count="16">
    <mergeCell ref="A141:R141"/>
    <mergeCell ref="A142:B142"/>
    <mergeCell ref="A143:C143"/>
    <mergeCell ref="E143:F143"/>
    <mergeCell ref="G143:J143"/>
    <mergeCell ref="P1:R1"/>
    <mergeCell ref="A3:R3"/>
    <mergeCell ref="E4:O4"/>
    <mergeCell ref="A5:A6"/>
    <mergeCell ref="B5:B6"/>
    <mergeCell ref="C5:C6"/>
    <mergeCell ref="D5:D6"/>
    <mergeCell ref="E5:I5"/>
    <mergeCell ref="J5:K5"/>
    <mergeCell ref="L5:N5"/>
    <mergeCell ref="O5:R5"/>
  </mergeCells>
  <printOptions horizontalCentered="1" verticalCentered="1"/>
  <pageMargins left="0.43307086614173229" right="0.19685039370078741" top="0.27559055118110237" bottom="0" header="0.15748031496062992" footer="0.31496062992125984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2020-03-19T08:06:10Z</cp:lastPrinted>
  <dcterms:created xsi:type="dcterms:W3CDTF">2014-01-15T18:15:09Z</dcterms:created>
  <dcterms:modified xsi:type="dcterms:W3CDTF">2020-07-08T09:56:01Z</dcterms:modified>
</cp:coreProperties>
</file>