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9255" windowHeight="6090"/>
  </bookViews>
  <sheets>
    <sheet name="Расчёт цен" sheetId="1" r:id="rId1"/>
  </sheets>
  <calcPr calcId="145621"/>
</workbook>
</file>

<file path=xl/calcChain.xml><?xml version="1.0" encoding="utf-8"?>
<calcChain xmlns="http://schemas.openxmlformats.org/spreadsheetml/2006/main">
  <c r="N10" i="1" l="1"/>
  <c r="O10" i="1" s="1"/>
  <c r="P10" i="1" s="1"/>
  <c r="Q10" i="1" l="1"/>
  <c r="R10" i="1" s="1"/>
  <c r="Q11" i="1" l="1"/>
</calcChain>
</file>

<file path=xl/sharedStrings.xml><?xml version="1.0" encoding="utf-8"?>
<sst xmlns="http://schemas.openxmlformats.org/spreadsheetml/2006/main" count="31" uniqueCount="31">
  <si>
    <t>Основные характеристики объекта закупки</t>
  </si>
  <si>
    <t>По</t>
  </si>
  <si>
    <t>№</t>
  </si>
  <si>
    <t>Наименование товара (работ, услуг)</t>
  </si>
  <si>
    <t>Ед. изм</t>
  </si>
  <si>
    <t>Кол-во</t>
  </si>
  <si>
    <t>Кол-во предложений</t>
  </si>
  <si>
    <t>Ценовые предложения (руб./ед.изм.)*</t>
  </si>
  <si>
    <t>Применяемый коэффициент</t>
  </si>
  <si>
    <t>ЦП №178/17 от 02.02.2021</t>
  </si>
  <si>
    <t xml:space="preserve">   ЦП №179/17 от 02.02.2021   </t>
  </si>
  <si>
    <t>Поставщик №6</t>
  </si>
  <si>
    <t xml:space="preserve">Поставщик №7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</si>
  <si>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</si>
  <si>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</si>
  <si>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rgb="FF000000"/>
        <rFont val="Calibri"/>
      </rPr>
      <t xml:space="preserve">Коэффициент вариации цен V (%)          </t>
    </r>
    <r>
      <rPr>
        <i/>
        <sz val="11"/>
        <color rgb="FF000000"/>
        <rFont val="Calibri"/>
      </rPr>
      <t xml:space="preserve">         </t>
    </r>
  </si>
  <si>
    <t>проверка</t>
  </si>
  <si>
    <t>Обоснование начальной (максимальной) цены договора</t>
  </si>
  <si>
    <t xml:space="preserve">НМЦК определяется методом сопоставимых рыночных цен (анализом рынка) </t>
  </si>
  <si>
    <t>В результате проведенного расчета НМЦД составила:</t>
  </si>
  <si>
    <t>Однородность совокупности значений выявленных цен, используемых в расчете НМЦД</t>
  </si>
  <si>
    <t>НМЦД определяемая методом сопоставимых рыночных цен (анализа рынка)</t>
  </si>
  <si>
    <t>Используемый метод определения НМЦД с обоснованием</t>
  </si>
  <si>
    <t>Бензин АИ-92</t>
  </si>
  <si>
    <t>литр</t>
  </si>
  <si>
    <t>Поставка бензина АИ-92</t>
  </si>
  <si>
    <t>ЦП №1 (№Вх-1 от 01.04.2021)</t>
  </si>
  <si>
    <t>ЦП №2 (№Вх-2 от 01.04.2021)</t>
  </si>
  <si>
    <t>ЦП №3 (№Вх-3 от 01.04.2021)</t>
  </si>
  <si>
    <t xml:space="preserve">Материал подписан с применением электронной подписи в соответствии с требованиями
Федерального закона от 06.04.2011 г. № 63-ФЗ «ОБ ЭЛЕКТРОННОЙ ПОДПИСИ»
</t>
  </si>
  <si>
    <t>XII. ОБОСНОВАНИЕ НАЧАЛЬНОЙ (МАКСИМАЛЬНОЙ) 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</si>
</sst>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i/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4" fontId="3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 applyAlignment="1"/>
    <xf numFmtId="0" fontId="12" fillId="0" borderId="0" xfId="0" applyFont="1" applyAlignment="1">
      <alignment vertical="top" wrapText="1"/>
    </xf>
    <xf numFmtId="4" fontId="7" fillId="0" borderId="1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8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7</xdr:row>
      <xdr:rowOff>476250</xdr:rowOff>
    </xdr:from>
    <xdr:ext cx="1000125" cy="342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85725</xdr:colOff>
      <xdr:row>7</xdr:row>
      <xdr:rowOff>495300</xdr:rowOff>
    </xdr:from>
    <xdr:ext cx="819150" cy="2381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workbookViewId="0">
      <selection activeCell="C7" sqref="C7:C8"/>
    </sheetView>
  </sheetViews>
  <sheetFormatPr defaultColWidth="14.42578125" defaultRowHeight="15" customHeight="1" x14ac:dyDescent="0.25"/>
  <cols>
    <col min="1" max="1" width="6.28515625" customWidth="1"/>
    <col min="2" max="2" width="51.28515625" customWidth="1"/>
    <col min="3" max="3" width="7.85546875" customWidth="1"/>
    <col min="4" max="4" width="10" customWidth="1"/>
    <col min="5" max="5" width="13.85546875" customWidth="1"/>
    <col min="6" max="6" width="11.42578125" customWidth="1"/>
    <col min="7" max="7" width="11.28515625" customWidth="1"/>
    <col min="8" max="8" width="11.140625" customWidth="1"/>
    <col min="9" max="9" width="11.7109375" hidden="1" customWidth="1"/>
    <col min="10" max="11" width="11.42578125" hidden="1" customWidth="1"/>
    <col min="12" max="12" width="8.28515625" hidden="1" customWidth="1"/>
    <col min="13" max="13" width="14.85546875" customWidth="1"/>
    <col min="14" max="14" width="16.42578125" customWidth="1"/>
    <col min="15" max="15" width="18.140625" customWidth="1"/>
    <col min="16" max="16" width="13.5703125" customWidth="1"/>
    <col min="17" max="17" width="22" customWidth="1"/>
    <col min="18" max="18" width="8.7109375" hidden="1" customWidth="1"/>
  </cols>
  <sheetData>
    <row r="1" spans="1:18" ht="42" customHeight="1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4" customHeight="1" x14ac:dyDescent="0.25">
      <c r="A2" s="34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8" ht="8.2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15.75" customHeight="1" x14ac:dyDescent="0.25">
      <c r="A4" s="39" t="s">
        <v>0</v>
      </c>
      <c r="B4" s="28"/>
      <c r="C4" s="39" t="s">
        <v>25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t="s">
        <v>1</v>
      </c>
    </row>
    <row r="5" spans="1:18" ht="33" customHeight="1" x14ac:dyDescent="0.25">
      <c r="A5" s="33" t="s">
        <v>22</v>
      </c>
      <c r="B5" s="28"/>
      <c r="C5" s="32" t="s">
        <v>18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8" ht="21" hidden="1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79.5" customHeight="1" x14ac:dyDescent="0.25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37" t="s">
        <v>7</v>
      </c>
      <c r="G7" s="27"/>
      <c r="H7" s="27"/>
      <c r="I7" s="27"/>
      <c r="J7" s="28"/>
      <c r="K7" s="4"/>
      <c r="L7" s="4"/>
      <c r="M7" s="29" t="s">
        <v>8</v>
      </c>
      <c r="N7" s="38" t="s">
        <v>20</v>
      </c>
      <c r="O7" s="27"/>
      <c r="P7" s="28"/>
      <c r="Q7" s="31" t="s">
        <v>21</v>
      </c>
    </row>
    <row r="8" spans="1:18" ht="60" x14ac:dyDescent="0.25">
      <c r="A8" s="30"/>
      <c r="B8" s="30"/>
      <c r="C8" s="30"/>
      <c r="D8" s="30"/>
      <c r="E8" s="30"/>
      <c r="F8" s="18" t="s">
        <v>26</v>
      </c>
      <c r="G8" s="18" t="s">
        <v>27</v>
      </c>
      <c r="H8" s="18" t="s">
        <v>28</v>
      </c>
      <c r="I8" s="5" t="s">
        <v>9</v>
      </c>
      <c r="J8" s="5" t="s">
        <v>10</v>
      </c>
      <c r="K8" s="4" t="s">
        <v>11</v>
      </c>
      <c r="L8" s="4" t="s">
        <v>12</v>
      </c>
      <c r="M8" s="30"/>
      <c r="N8" s="4" t="s">
        <v>13</v>
      </c>
      <c r="O8" s="6" t="s">
        <v>14</v>
      </c>
      <c r="P8" s="6" t="s">
        <v>15</v>
      </c>
      <c r="Q8" s="30"/>
    </row>
    <row r="9" spans="1:18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  <c r="I9" s="7">
        <v>9</v>
      </c>
      <c r="J9" s="9">
        <v>10</v>
      </c>
      <c r="K9" s="9">
        <v>10</v>
      </c>
      <c r="L9" s="9">
        <v>11</v>
      </c>
      <c r="M9" s="7">
        <v>11</v>
      </c>
      <c r="N9" s="7">
        <v>12</v>
      </c>
      <c r="O9" s="7">
        <v>13</v>
      </c>
      <c r="P9" s="7">
        <v>14</v>
      </c>
      <c r="Q9" s="7">
        <v>15</v>
      </c>
      <c r="R9" s="10" t="s">
        <v>16</v>
      </c>
    </row>
    <row r="10" spans="1:18" s="24" customFormat="1" ht="43.5" customHeight="1" x14ac:dyDescent="0.25">
      <c r="A10" s="19">
        <v>1</v>
      </c>
      <c r="B10" s="20" t="s">
        <v>23</v>
      </c>
      <c r="C10" s="21" t="s">
        <v>24</v>
      </c>
      <c r="D10" s="21">
        <v>1200</v>
      </c>
      <c r="E10" s="21">
        <v>3</v>
      </c>
      <c r="F10" s="21">
        <v>45.6</v>
      </c>
      <c r="G10" s="21">
        <v>46.5</v>
      </c>
      <c r="H10" s="21">
        <v>46</v>
      </c>
      <c r="I10" s="21"/>
      <c r="J10" s="21"/>
      <c r="K10" s="21"/>
      <c r="L10" s="21"/>
      <c r="M10" s="22">
        <v>1</v>
      </c>
      <c r="N10" s="21">
        <f>ROUND(SUM(F10:H10)/E10,2)</f>
        <v>46.03</v>
      </c>
      <c r="O10" s="21">
        <f>SQRT(IF(E10=3,((F10-N10)*(F10-N10)+(G10-N10)*(G10-N10)+(H10-N10)*(H10-N10))/(E10-1),IF(E10=4,((F10-N10)*(F10-N10)+(G10-N10)*(G10-N10)+(H10-N10)*(H10-N10)+(I10-N10)*(I10-N10))/(E10-1),IF(E10=5,((F10-N10)*(F10-N10)+(G10-N10)*(G10-N10)+(H10-N10)*(H10-N10)+(I10-N10)*(I10-N10)+(J10-N10)*(J10-N10))/(E10-1),IF(E10=6,((F10-N10)*(F10-N10)+(G10-N10)*(G10-N10)+(H10-N10)*(H10-N10)+(I10-N10)*(I10-N10)+(J10-N10)*(J10-N10)+(K10-N10)*(K10-N10))/(E10-1),IF(E10=7,((F10-N10)*(F10-N10)+(G10-N10)*(G10-N10)+(H10-N10)*(H10-N10)+(I10-N10)*(I10-N10)+(J10-N10)*(J10-N10)+(K10-N10)*(K10-N10)+(L10-N10)*(L10-N10))/(E10-1),"МНОГО ПОСТАЩИКОВ"))))))</f>
        <v>0.45094345543537873</v>
      </c>
      <c r="P10" s="21">
        <f>O10/N10*100</f>
        <v>0.9796729425057108</v>
      </c>
      <c r="Q10" s="21">
        <f>D10*N10</f>
        <v>55236</v>
      </c>
      <c r="R10" s="23">
        <f>Q10/N10-D10</f>
        <v>0</v>
      </c>
    </row>
    <row r="11" spans="1:18" ht="15" customHeight="1" x14ac:dyDescent="0.25">
      <c r="A11" s="26" t="s">
        <v>19</v>
      </c>
      <c r="B11" s="27"/>
      <c r="C11" s="27"/>
      <c r="D11" s="28"/>
      <c r="E11" s="12"/>
      <c r="F11" s="12"/>
      <c r="G11" s="12"/>
      <c r="H11" s="12"/>
      <c r="I11" s="12"/>
      <c r="J11" s="12"/>
      <c r="K11" s="12"/>
      <c r="L11" s="12"/>
      <c r="M11" s="12"/>
      <c r="N11" s="11"/>
      <c r="O11" s="12"/>
      <c r="P11" s="12"/>
      <c r="Q11" s="13">
        <f>SUM(Q10:Q10)</f>
        <v>55236</v>
      </c>
      <c r="R11" s="14"/>
    </row>
    <row r="12" spans="1:18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"/>
    </row>
    <row r="13" spans="1:18" ht="71.25" customHeight="1" x14ac:dyDescent="0.25">
      <c r="A13" s="17"/>
      <c r="B13" s="25" t="s">
        <v>29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5.7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8" ht="15.7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8" ht="15.7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ht="15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15.75" customHeight="1" x14ac:dyDescent="0.25"/>
    <row r="19" spans="1:17" ht="15.75" customHeight="1" x14ac:dyDescent="0.25"/>
    <row r="20" spans="1:17" ht="15.75" customHeight="1" x14ac:dyDescent="0.25"/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</sheetData>
  <mergeCells count="17">
    <mergeCell ref="A1:Q1"/>
    <mergeCell ref="C5:Q5"/>
    <mergeCell ref="A5:B5"/>
    <mergeCell ref="A2:Q2"/>
    <mergeCell ref="A3:Q3"/>
    <mergeCell ref="F7:J7"/>
    <mergeCell ref="M7:M8"/>
    <mergeCell ref="N7:P7"/>
    <mergeCell ref="E7:E8"/>
    <mergeCell ref="C4:Q4"/>
    <mergeCell ref="A4:B4"/>
    <mergeCell ref="A11:D11"/>
    <mergeCell ref="A7:A8"/>
    <mergeCell ref="Q7:Q8"/>
    <mergeCell ref="D7:D8"/>
    <mergeCell ref="B7:B8"/>
    <mergeCell ref="C7:C8"/>
  </mergeCells>
  <pageMargins left="0.19685039370078741" right="0.11811023622047245" top="0.74803149606299213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цен</vt:lpstr>
    </vt:vector>
  </TitlesOfParts>
  <Company>Administratciya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cp:lastModifiedBy>Екатерина</cp:lastModifiedBy>
  <cp:lastPrinted>2021-02-03T06:42:47Z</cp:lastPrinted>
  <dcterms:created xsi:type="dcterms:W3CDTF">2014-03-05T05:54:04Z</dcterms:created>
  <dcterms:modified xsi:type="dcterms:W3CDTF">2021-04-16T08:28:46Z</dcterms:modified>
</cp:coreProperties>
</file>