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0" windowWidth="16605" windowHeight="909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 refMode="R1C1"/>
</workbook>
</file>

<file path=xl/calcChain.xml><?xml version="1.0" encoding="utf-8"?>
<calcChain xmlns="http://schemas.openxmlformats.org/spreadsheetml/2006/main">
  <c r="F21" i="4" l="1"/>
  <c r="D23" i="4"/>
  <c r="I36" i="4"/>
  <c r="M36" i="4"/>
  <c r="L33" i="4"/>
  <c r="O22" i="4" l="1"/>
  <c r="N22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9" i="4"/>
  <c r="H10" i="4"/>
  <c r="L10" i="4" s="1"/>
  <c r="O10" i="4" s="1"/>
  <c r="H11" i="4"/>
  <c r="H12" i="4"/>
  <c r="L12" i="4" s="1"/>
  <c r="O12" i="4" s="1"/>
  <c r="H13" i="4"/>
  <c r="H14" i="4"/>
  <c r="L14" i="4" s="1"/>
  <c r="O14" i="4" s="1"/>
  <c r="H15" i="4"/>
  <c r="H16" i="4"/>
  <c r="L16" i="4" s="1"/>
  <c r="O16" i="4" s="1"/>
  <c r="H17" i="4"/>
  <c r="H18" i="4"/>
  <c r="L18" i="4" s="1"/>
  <c r="O18" i="4" s="1"/>
  <c r="H19" i="4"/>
  <c r="H20" i="4"/>
  <c r="M20" i="4" s="1"/>
  <c r="H21" i="4"/>
  <c r="H22" i="4"/>
  <c r="M22" i="4" s="1"/>
  <c r="H9" i="4"/>
  <c r="H23" i="4" s="1"/>
  <c r="F10" i="4"/>
  <c r="M10" i="4" s="1"/>
  <c r="N10" i="4" s="1"/>
  <c r="F11" i="4"/>
  <c r="M11" i="4" s="1"/>
  <c r="F12" i="4"/>
  <c r="M12" i="4" s="1"/>
  <c r="N12" i="4" s="1"/>
  <c r="F13" i="4"/>
  <c r="M13" i="4" s="1"/>
  <c r="F14" i="4"/>
  <c r="M14" i="4" s="1"/>
  <c r="N14" i="4" s="1"/>
  <c r="F15" i="4"/>
  <c r="M15" i="4" s="1"/>
  <c r="F16" i="4"/>
  <c r="M16" i="4" s="1"/>
  <c r="N16" i="4" s="1"/>
  <c r="F17" i="4"/>
  <c r="M17" i="4" s="1"/>
  <c r="F18" i="4"/>
  <c r="M18" i="4" s="1"/>
  <c r="N18" i="4" s="1"/>
  <c r="F19" i="4"/>
  <c r="M19" i="4" s="1"/>
  <c r="F20" i="4"/>
  <c r="M21" i="4"/>
  <c r="F22" i="4"/>
  <c r="F9" i="4"/>
  <c r="M9" i="4" s="1"/>
  <c r="N20" i="4" l="1"/>
  <c r="N19" i="4"/>
  <c r="N13" i="4"/>
  <c r="N11" i="4"/>
  <c r="J23" i="4"/>
  <c r="N36" i="4" s="1"/>
  <c r="N9" i="4"/>
  <c r="F23" i="4"/>
  <c r="L22" i="4"/>
  <c r="L9" i="4"/>
  <c r="O9" i="4" s="1"/>
  <c r="L21" i="4"/>
  <c r="O21" i="4" s="1"/>
  <c r="L19" i="4"/>
  <c r="O19" i="4" s="1"/>
  <c r="L17" i="4"/>
  <c r="O17" i="4" s="1"/>
  <c r="L15" i="4"/>
  <c r="O15" i="4" s="1"/>
  <c r="L13" i="4"/>
  <c r="O13" i="4" s="1"/>
  <c r="L11" i="4"/>
  <c r="O11" i="4" s="1"/>
  <c r="L20" i="4"/>
  <c r="O20" i="4" s="1"/>
  <c r="L23" i="4"/>
  <c r="O23" i="4" s="1"/>
  <c r="N17" i="4" l="1"/>
  <c r="N15" i="4"/>
  <c r="N21" i="4"/>
  <c r="M23" i="4"/>
  <c r="N23" i="4" s="1"/>
  <c r="L36" i="4"/>
</calcChain>
</file>

<file path=xl/sharedStrings.xml><?xml version="1.0" encoding="utf-8"?>
<sst xmlns="http://schemas.openxmlformats.org/spreadsheetml/2006/main" count="76" uniqueCount="48">
  <si>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</si>
  <si>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</si>
  <si>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</si>
  <si>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</si>
  <si>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</si>
  <si>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</si>
  <si>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</si>
  <si>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</si>
  <si>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</si>
  <si>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</si>
  <si>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</si>
  <si>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</si>
  <si>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</si>
  <si>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</si>
  <si>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</si>
  <si>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</si>
  <si>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</si>
  <si>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</si>
  <si>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</si>
  <si>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</si>
  <si>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</si>
  <si>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</si>
  <si>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</si>
  <si>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</si>
  <si>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</si>
  <si>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</si>
  <si>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</si>
  <si>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</si>
  <si>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</si>
  <si>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>ИБП IPPON Back Basic 850 Euro, 850ВA</t>
  </si>
  <si>
    <t xml:space="preserve">Блок питания AEROCOOL VX PLUS 500W, 500Вт, черный </t>
  </si>
  <si>
    <t>модуль памяти KINGSTON KVR16N11/8 DDR3 - 8ГБ 1600, DIMM</t>
  </si>
  <si>
    <t>Модуль памяти KINGSTON VALUERAM KVR13N9S8/4 DDR3 - 4ГБ 1333, DIMM</t>
  </si>
  <si>
    <t xml:space="preserve">Жесткий диск WD Caviar Blue WD10EZEX </t>
  </si>
  <si>
    <t>Мышь LOGITECH M100, проводная, USB, черный и темно-серый</t>
  </si>
  <si>
    <t xml:space="preserve">Клавиатура LOGITECH K120 for business, черный </t>
  </si>
  <si>
    <t xml:space="preserve">Коннекторы  UTP кат.5e RJ45 (упак.:100шт) </t>
  </si>
  <si>
    <t xml:space="preserve"> Роутер MIKROTIK RB952UI-5AC2ND-TC</t>
  </si>
  <si>
    <t>термосмазка для термопленки  EFELE (дозатор 10 г)</t>
  </si>
  <si>
    <t>ролик захвата бумаги RL1-2593-000000 | RL1-2593-000CN  LJ Professional P1102</t>
  </si>
  <si>
    <t>Кабель USB2.0 HAMA H-45022, USB A(m) - USB B(m) 3 м.</t>
  </si>
  <si>
    <t>USB Flash SanDisk Cruzer Blade 16 ГБ</t>
  </si>
  <si>
    <t>Модуль памяти Hynix DDR3 1333 Registered ECC DIMM 8Gb</t>
  </si>
  <si>
    <t>Поставка запасных частей и комплектующих к оргтехнике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</si>
  <si>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195 от 06.08.2020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</si>
  <si>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196 от 06.08.2020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</si>
  <si>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194 от 06.08.2020</t>
    </r>
  </si>
  <si>
    <t xml:space="preserve"> Заказчиком принято решение  объявить запрос котировок по начальной (максимальной) цене  договора 160  656,00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</si>
</sst>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6" fillId="0" borderId="6" xfId="0" applyNumberFormat="1" applyFont="1" applyFill="1" applyBorder="1" applyAlignment="1">
      <alignment horizontal="right" vertical="top"/>
    </xf>
    <xf numFmtId="4" fontId="13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0" xfId="0" applyNumberFormat="1"/>
    <xf numFmtId="4" fontId="11" fillId="0" borderId="0" xfId="0" applyNumberFormat="1" applyFont="1"/>
    <xf numFmtId="4" fontId="1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6"/>
  <sheetViews>
    <sheetView tabSelected="1" topLeftCell="A6" zoomScale="85" zoomScaleNormal="85" workbookViewId="0">
      <selection activeCell="L11" sqref="L11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</row>
    <row r="2" spans="1:16379" ht="69" customHeight="1" x14ac:dyDescent="0.3">
      <c r="A2" s="2"/>
      <c r="B2" s="56" t="s">
        <v>43</v>
      </c>
      <c r="C2" s="56"/>
      <c r="D2" s="56"/>
      <c r="E2" s="56"/>
      <c r="F2" s="56"/>
      <c r="G2" s="56"/>
      <c r="H2" s="56"/>
      <c r="I2" s="56"/>
      <c r="J2" s="5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7" t="s">
        <v>7</v>
      </c>
      <c r="C3" s="57"/>
      <c r="D3" s="57"/>
      <c r="E3" s="57"/>
      <c r="F3" s="57"/>
      <c r="G3" s="57"/>
      <c r="H3" s="57"/>
      <c r="I3" s="57"/>
      <c r="J3" s="57"/>
    </row>
    <row r="4" spans="1:16379" s="1" customFormat="1" ht="20.45" customHeight="1" x14ac:dyDescent="0.2">
      <c r="A4" s="49" t="s">
        <v>5</v>
      </c>
      <c r="B4" s="49" t="s">
        <v>0</v>
      </c>
      <c r="C4" s="52" t="s">
        <v>3</v>
      </c>
      <c r="D4" s="49" t="s">
        <v>2</v>
      </c>
      <c r="E4" s="50" t="s">
        <v>1</v>
      </c>
      <c r="F4" s="50"/>
      <c r="G4" s="50"/>
      <c r="H4" s="50"/>
      <c r="I4" s="50"/>
      <c r="J4" s="50"/>
      <c r="K4" s="49" t="s">
        <v>11</v>
      </c>
      <c r="L4" s="49" t="s">
        <v>12</v>
      </c>
      <c r="M4" s="51" t="s">
        <v>13</v>
      </c>
      <c r="N4" s="49" t="s">
        <v>14</v>
      </c>
      <c r="O4" s="50" t="s">
        <v>15</v>
      </c>
    </row>
    <row r="5" spans="1:16379" s="1" customFormat="1" ht="19.149999999999999" customHeight="1" x14ac:dyDescent="0.25">
      <c r="A5" s="50"/>
      <c r="B5" s="51"/>
      <c r="C5" s="53"/>
      <c r="D5" s="54"/>
      <c r="E5" s="58">
        <v>1</v>
      </c>
      <c r="F5" s="58"/>
      <c r="G5" s="58">
        <v>2</v>
      </c>
      <c r="H5" s="58"/>
      <c r="I5" s="58">
        <v>3</v>
      </c>
      <c r="J5" s="58"/>
      <c r="K5" s="50"/>
      <c r="L5" s="50"/>
      <c r="M5" s="54"/>
      <c r="N5" s="64"/>
      <c r="O5" s="50"/>
    </row>
    <row r="6" spans="1:16379" s="1" customFormat="1" ht="31.15" customHeight="1" x14ac:dyDescent="0.25">
      <c r="A6" s="50"/>
      <c r="B6" s="51"/>
      <c r="C6" s="53"/>
      <c r="D6" s="54"/>
      <c r="E6" s="59" t="s">
        <v>44</v>
      </c>
      <c r="F6" s="59"/>
      <c r="G6" s="59" t="s">
        <v>45</v>
      </c>
      <c r="H6" s="59"/>
      <c r="I6" s="59" t="s">
        <v>46</v>
      </c>
      <c r="J6" s="59"/>
      <c r="K6" s="50"/>
      <c r="L6" s="50"/>
      <c r="M6" s="54"/>
      <c r="N6" s="64"/>
      <c r="O6" s="50"/>
    </row>
    <row r="7" spans="1:16379" s="1" customFormat="1" ht="29.25" customHeight="1" x14ac:dyDescent="0.2">
      <c r="A7" s="50"/>
      <c r="B7" s="51"/>
      <c r="C7" s="53"/>
      <c r="D7" s="55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65"/>
      <c r="L7" s="65"/>
      <c r="M7" s="55"/>
      <c r="N7" s="64"/>
      <c r="O7" s="50"/>
    </row>
    <row r="8" spans="1:16379" s="4" customFormat="1" ht="18" customHeight="1" x14ac:dyDescent="0.25">
      <c r="A8" s="5">
        <v>1</v>
      </c>
      <c r="B8" s="34">
        <v>2</v>
      </c>
      <c r="C8" s="5">
        <v>3</v>
      </c>
      <c r="D8" s="5">
        <v>4</v>
      </c>
      <c r="E8" s="37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26.25" customHeight="1" x14ac:dyDescent="0.25">
      <c r="A9" s="20">
        <v>1</v>
      </c>
      <c r="B9" s="35" t="s">
        <v>29</v>
      </c>
      <c r="C9" s="27" t="s">
        <v>18</v>
      </c>
      <c r="D9" s="27">
        <v>5</v>
      </c>
      <c r="E9" s="38">
        <v>3500</v>
      </c>
      <c r="F9" s="28">
        <f>D9*E9</f>
        <v>17500</v>
      </c>
      <c r="G9" s="28">
        <v>3900</v>
      </c>
      <c r="H9" s="28">
        <f>D9*G9</f>
        <v>19500</v>
      </c>
      <c r="I9" s="28">
        <v>3500</v>
      </c>
      <c r="J9" s="28">
        <f>D9*I9</f>
        <v>17500</v>
      </c>
      <c r="K9" s="28">
        <f>(E9+G9+I9)/3</f>
        <v>3633.3333333333335</v>
      </c>
      <c r="L9" s="28">
        <f>(F9+H9+J9)/3</f>
        <v>18166.666666666668</v>
      </c>
      <c r="M9" s="33">
        <f>STDEV(F9,H9,J9)</f>
        <v>1154.7005383792514</v>
      </c>
      <c r="N9" s="28">
        <f>M9/L9*100</f>
        <v>6.3561497525463375</v>
      </c>
      <c r="O9" s="28">
        <f>L9</f>
        <v>18166.666666666668</v>
      </c>
    </row>
    <row r="10" spans="1:16379" s="4" customFormat="1" ht="26.25" customHeight="1" x14ac:dyDescent="0.25">
      <c r="A10" s="20">
        <v>2</v>
      </c>
      <c r="B10" s="35" t="s">
        <v>30</v>
      </c>
      <c r="C10" s="27" t="s">
        <v>18</v>
      </c>
      <c r="D10" s="27">
        <v>10</v>
      </c>
      <c r="E10" s="39">
        <v>2120</v>
      </c>
      <c r="F10" s="28">
        <f t="shared" ref="F10:F22" si="0">D10*E10</f>
        <v>21200</v>
      </c>
      <c r="G10" s="28">
        <v>2150</v>
      </c>
      <c r="H10" s="28">
        <f t="shared" ref="H10:H22" si="1">D10*G10</f>
        <v>21500</v>
      </c>
      <c r="I10" s="28">
        <v>2120</v>
      </c>
      <c r="J10" s="28">
        <f t="shared" ref="J10:J22" si="2">D10*I10</f>
        <v>21200</v>
      </c>
      <c r="K10" s="28">
        <f t="shared" ref="K10:K22" si="3">(E10+G10+I10)/3</f>
        <v>2130</v>
      </c>
      <c r="L10" s="28">
        <f t="shared" ref="L10:L22" si="4">(F10+H10+J10)/3</f>
        <v>21300</v>
      </c>
      <c r="M10" s="33">
        <f>STDEV(F10,H10,J10)</f>
        <v>173.20508075688772</v>
      </c>
      <c r="N10" s="28">
        <f t="shared" ref="N10:N23" si="5">M10/L10*100</f>
        <v>0.81316939322482495</v>
      </c>
      <c r="O10" s="28">
        <f t="shared" ref="O10:O22" si="6">L10</f>
        <v>21300</v>
      </c>
    </row>
    <row r="11" spans="1:16379" s="4" customFormat="1" ht="26.25" customHeight="1" x14ac:dyDescent="0.25">
      <c r="A11" s="20">
        <v>3</v>
      </c>
      <c r="B11" s="26" t="s">
        <v>31</v>
      </c>
      <c r="C11" s="27" t="s">
        <v>18</v>
      </c>
      <c r="D11" s="27">
        <v>10</v>
      </c>
      <c r="E11" s="39">
        <v>3120</v>
      </c>
      <c r="F11" s="28">
        <f t="shared" si="0"/>
        <v>31200</v>
      </c>
      <c r="G11" s="28">
        <v>3111</v>
      </c>
      <c r="H11" s="28">
        <f t="shared" si="1"/>
        <v>31110</v>
      </c>
      <c r="I11" s="28">
        <v>3120</v>
      </c>
      <c r="J11" s="28">
        <f t="shared" si="2"/>
        <v>31200</v>
      </c>
      <c r="K11" s="28">
        <f t="shared" si="3"/>
        <v>3117</v>
      </c>
      <c r="L11" s="28">
        <f t="shared" si="4"/>
        <v>31170</v>
      </c>
      <c r="M11" s="33">
        <f t="shared" ref="M11:M23" si="7">STDEV(F11,H11,J11)</f>
        <v>51.96152422706632</v>
      </c>
      <c r="N11" s="28">
        <f t="shared" si="5"/>
        <v>0.16670363884204786</v>
      </c>
      <c r="O11" s="28">
        <f t="shared" si="6"/>
        <v>31170</v>
      </c>
    </row>
    <row r="12" spans="1:16379" s="4" customFormat="1" ht="26.25" customHeight="1" x14ac:dyDescent="0.25">
      <c r="A12" s="20">
        <v>4</v>
      </c>
      <c r="B12" s="26" t="s">
        <v>32</v>
      </c>
      <c r="C12" s="27" t="s">
        <v>18</v>
      </c>
      <c r="D12" s="27">
        <v>12</v>
      </c>
      <c r="E12" s="39">
        <v>1800</v>
      </c>
      <c r="F12" s="28">
        <f t="shared" si="0"/>
        <v>21600</v>
      </c>
      <c r="G12" s="28">
        <v>1777</v>
      </c>
      <c r="H12" s="28">
        <f t="shared" si="1"/>
        <v>21324</v>
      </c>
      <c r="I12" s="28">
        <v>1800</v>
      </c>
      <c r="J12" s="28">
        <f t="shared" si="2"/>
        <v>21600</v>
      </c>
      <c r="K12" s="28">
        <f t="shared" si="3"/>
        <v>1792.3333333333333</v>
      </c>
      <c r="L12" s="28">
        <f t="shared" si="4"/>
        <v>21508</v>
      </c>
      <c r="M12" s="33">
        <f t="shared" si="7"/>
        <v>159.34867429633672</v>
      </c>
      <c r="N12" s="28">
        <f t="shared" si="5"/>
        <v>0.74088094800230953</v>
      </c>
      <c r="O12" s="28">
        <f t="shared" si="6"/>
        <v>21508</v>
      </c>
    </row>
    <row r="13" spans="1:16379" s="4" customFormat="1" ht="26.25" customHeight="1" x14ac:dyDescent="0.25">
      <c r="A13" s="20">
        <v>5</v>
      </c>
      <c r="B13" s="26" t="s">
        <v>33</v>
      </c>
      <c r="C13" s="27" t="s">
        <v>18</v>
      </c>
      <c r="D13" s="27">
        <v>10</v>
      </c>
      <c r="E13" s="39">
        <v>3300</v>
      </c>
      <c r="F13" s="28">
        <f t="shared" si="0"/>
        <v>33000</v>
      </c>
      <c r="G13" s="28">
        <v>3276</v>
      </c>
      <c r="H13" s="28">
        <f t="shared" si="1"/>
        <v>32760</v>
      </c>
      <c r="I13" s="28">
        <v>3300</v>
      </c>
      <c r="J13" s="28">
        <f t="shared" si="2"/>
        <v>33000</v>
      </c>
      <c r="K13" s="28">
        <f t="shared" si="3"/>
        <v>3292</v>
      </c>
      <c r="L13" s="28">
        <f t="shared" si="4"/>
        <v>32920</v>
      </c>
      <c r="M13" s="33">
        <f t="shared" si="7"/>
        <v>138.5640646055102</v>
      </c>
      <c r="N13" s="28">
        <f t="shared" si="5"/>
        <v>0.42091149637153763</v>
      </c>
      <c r="O13" s="28">
        <f t="shared" si="6"/>
        <v>32920</v>
      </c>
    </row>
    <row r="14" spans="1:16379" s="4" customFormat="1" ht="26.25" customHeight="1" x14ac:dyDescent="0.25">
      <c r="A14" s="20">
        <v>6</v>
      </c>
      <c r="B14" s="26" t="s">
        <v>34</v>
      </c>
      <c r="C14" s="27" t="s">
        <v>18</v>
      </c>
      <c r="D14" s="27">
        <v>10</v>
      </c>
      <c r="E14" s="39">
        <v>370</v>
      </c>
      <c r="F14" s="28">
        <f t="shared" si="0"/>
        <v>3700</v>
      </c>
      <c r="G14" s="28">
        <v>360</v>
      </c>
      <c r="H14" s="28">
        <f t="shared" si="1"/>
        <v>3600</v>
      </c>
      <c r="I14" s="28">
        <v>370</v>
      </c>
      <c r="J14" s="28">
        <f t="shared" si="2"/>
        <v>3700</v>
      </c>
      <c r="K14" s="28">
        <f t="shared" si="3"/>
        <v>366.66666666666669</v>
      </c>
      <c r="L14" s="28">
        <f t="shared" si="4"/>
        <v>3666.6666666666665</v>
      </c>
      <c r="M14" s="33">
        <f t="shared" si="7"/>
        <v>57.735026918962575</v>
      </c>
      <c r="N14" s="28">
        <f t="shared" si="5"/>
        <v>1.574591643244434</v>
      </c>
      <c r="O14" s="28">
        <f t="shared" si="6"/>
        <v>3666.6666666666665</v>
      </c>
    </row>
    <row r="15" spans="1:16379" s="4" customFormat="1" ht="26.25" customHeight="1" x14ac:dyDescent="0.25">
      <c r="A15" s="20">
        <v>7</v>
      </c>
      <c r="B15" s="26" t="s">
        <v>35</v>
      </c>
      <c r="C15" s="27" t="s">
        <v>18</v>
      </c>
      <c r="D15" s="27">
        <v>10</v>
      </c>
      <c r="E15" s="39">
        <v>900</v>
      </c>
      <c r="F15" s="28">
        <f t="shared" si="0"/>
        <v>9000</v>
      </c>
      <c r="G15" s="28">
        <v>900</v>
      </c>
      <c r="H15" s="28">
        <f t="shared" si="1"/>
        <v>9000</v>
      </c>
      <c r="I15" s="28">
        <v>900</v>
      </c>
      <c r="J15" s="28">
        <f t="shared" si="2"/>
        <v>9000</v>
      </c>
      <c r="K15" s="28">
        <f t="shared" si="3"/>
        <v>900</v>
      </c>
      <c r="L15" s="28">
        <f t="shared" si="4"/>
        <v>9000</v>
      </c>
      <c r="M15" s="33">
        <f t="shared" si="7"/>
        <v>0</v>
      </c>
      <c r="N15" s="28">
        <f t="shared" si="5"/>
        <v>0</v>
      </c>
      <c r="O15" s="28">
        <f t="shared" si="6"/>
        <v>9000</v>
      </c>
    </row>
    <row r="16" spans="1:16379" s="4" customFormat="1" ht="26.25" customHeight="1" x14ac:dyDescent="0.25">
      <c r="A16" s="20">
        <v>8</v>
      </c>
      <c r="B16" s="26" t="s">
        <v>36</v>
      </c>
      <c r="C16" s="27" t="s">
        <v>18</v>
      </c>
      <c r="D16" s="27">
        <v>1</v>
      </c>
      <c r="E16" s="39">
        <v>600</v>
      </c>
      <c r="F16" s="28">
        <f t="shared" si="0"/>
        <v>600</v>
      </c>
      <c r="G16" s="28">
        <v>577</v>
      </c>
      <c r="H16" s="28">
        <f t="shared" si="1"/>
        <v>577</v>
      </c>
      <c r="I16" s="28">
        <v>600</v>
      </c>
      <c r="J16" s="28">
        <f t="shared" si="2"/>
        <v>600</v>
      </c>
      <c r="K16" s="28">
        <f t="shared" si="3"/>
        <v>592.33333333333337</v>
      </c>
      <c r="L16" s="28">
        <f t="shared" si="4"/>
        <v>592.33333333333337</v>
      </c>
      <c r="M16" s="33">
        <f t="shared" si="7"/>
        <v>13.279056191361393</v>
      </c>
      <c r="N16" s="28">
        <f t="shared" si="5"/>
        <v>2.2418215292112649</v>
      </c>
      <c r="O16" s="28">
        <f t="shared" si="6"/>
        <v>592.33333333333337</v>
      </c>
    </row>
    <row r="17" spans="1:15" s="4" customFormat="1" ht="26.25" customHeight="1" x14ac:dyDescent="0.25">
      <c r="A17" s="20">
        <v>9</v>
      </c>
      <c r="B17" s="26" t="s">
        <v>37</v>
      </c>
      <c r="C17" s="27" t="s">
        <v>18</v>
      </c>
      <c r="D17" s="27">
        <v>3</v>
      </c>
      <c r="E17" s="39">
        <v>3500</v>
      </c>
      <c r="F17" s="28">
        <f t="shared" si="0"/>
        <v>10500</v>
      </c>
      <c r="G17" s="28">
        <v>3500</v>
      </c>
      <c r="H17" s="28">
        <f t="shared" si="1"/>
        <v>10500</v>
      </c>
      <c r="I17" s="28">
        <v>3500</v>
      </c>
      <c r="J17" s="28">
        <f t="shared" si="2"/>
        <v>10500</v>
      </c>
      <c r="K17" s="28">
        <f t="shared" si="3"/>
        <v>3500</v>
      </c>
      <c r="L17" s="28">
        <f t="shared" si="4"/>
        <v>10500</v>
      </c>
      <c r="M17" s="33">
        <f t="shared" si="7"/>
        <v>0</v>
      </c>
      <c r="N17" s="28">
        <f t="shared" si="5"/>
        <v>0</v>
      </c>
      <c r="O17" s="28">
        <f t="shared" si="6"/>
        <v>10500</v>
      </c>
    </row>
    <row r="18" spans="1:15" s="4" customFormat="1" ht="26.25" customHeight="1" x14ac:dyDescent="0.25">
      <c r="A18" s="20">
        <v>10</v>
      </c>
      <c r="B18" s="26" t="s">
        <v>38</v>
      </c>
      <c r="C18" s="27" t="s">
        <v>18</v>
      </c>
      <c r="D18" s="27">
        <v>1</v>
      </c>
      <c r="E18" s="39">
        <v>1006</v>
      </c>
      <c r="F18" s="28">
        <f t="shared" si="0"/>
        <v>1006</v>
      </c>
      <c r="G18" s="28">
        <v>1000</v>
      </c>
      <c r="H18" s="28">
        <f t="shared" si="1"/>
        <v>1000</v>
      </c>
      <c r="I18" s="28">
        <v>1006</v>
      </c>
      <c r="J18" s="28">
        <f t="shared" si="2"/>
        <v>1006</v>
      </c>
      <c r="K18" s="28">
        <f t="shared" si="3"/>
        <v>1004</v>
      </c>
      <c r="L18" s="28">
        <f t="shared" si="4"/>
        <v>1004</v>
      </c>
      <c r="M18" s="33">
        <f t="shared" si="7"/>
        <v>3.4641016151377544</v>
      </c>
      <c r="N18" s="28">
        <f t="shared" si="5"/>
        <v>0.34503004134838189</v>
      </c>
      <c r="O18" s="28">
        <f t="shared" si="6"/>
        <v>1004</v>
      </c>
    </row>
    <row r="19" spans="1:15" s="4" customFormat="1" ht="26.25" customHeight="1" x14ac:dyDescent="0.25">
      <c r="A19" s="20">
        <v>11</v>
      </c>
      <c r="B19" s="26" t="s">
        <v>39</v>
      </c>
      <c r="C19" s="27" t="s">
        <v>18</v>
      </c>
      <c r="D19" s="27">
        <v>5</v>
      </c>
      <c r="E19" s="39">
        <v>570</v>
      </c>
      <c r="F19" s="28">
        <f t="shared" si="0"/>
        <v>2850</v>
      </c>
      <c r="G19" s="28">
        <v>561</v>
      </c>
      <c r="H19" s="28">
        <f t="shared" si="1"/>
        <v>2805</v>
      </c>
      <c r="I19" s="28">
        <v>570</v>
      </c>
      <c r="J19" s="28">
        <f t="shared" si="2"/>
        <v>2850</v>
      </c>
      <c r="K19" s="28">
        <f t="shared" si="3"/>
        <v>567</v>
      </c>
      <c r="L19" s="28">
        <f t="shared" si="4"/>
        <v>2835</v>
      </c>
      <c r="M19" s="33">
        <f t="shared" si="7"/>
        <v>25.98076211353316</v>
      </c>
      <c r="N19" s="28">
        <f t="shared" si="5"/>
        <v>0.91642899871369166</v>
      </c>
      <c r="O19" s="28">
        <f t="shared" si="6"/>
        <v>2835</v>
      </c>
    </row>
    <row r="20" spans="1:15" s="4" customFormat="1" ht="26.25" customHeight="1" x14ac:dyDescent="0.25">
      <c r="A20" s="20">
        <v>12</v>
      </c>
      <c r="B20" s="26" t="s">
        <v>40</v>
      </c>
      <c r="C20" s="27" t="s">
        <v>18</v>
      </c>
      <c r="D20" s="27">
        <v>2</v>
      </c>
      <c r="E20" s="39">
        <v>200</v>
      </c>
      <c r="F20" s="28">
        <f t="shared" si="0"/>
        <v>400</v>
      </c>
      <c r="G20" s="28">
        <v>145</v>
      </c>
      <c r="H20" s="28">
        <f t="shared" si="1"/>
        <v>290</v>
      </c>
      <c r="I20" s="28">
        <v>200</v>
      </c>
      <c r="J20" s="28">
        <f t="shared" si="2"/>
        <v>400</v>
      </c>
      <c r="K20" s="28">
        <f t="shared" si="3"/>
        <v>181.66666666666666</v>
      </c>
      <c r="L20" s="28">
        <f t="shared" si="4"/>
        <v>363.33333333333331</v>
      </c>
      <c r="M20" s="33">
        <f t="shared" si="7"/>
        <v>63.508529610858908</v>
      </c>
      <c r="N20" s="28">
        <f t="shared" si="5"/>
        <v>17.479411819502452</v>
      </c>
      <c r="O20" s="28">
        <f t="shared" si="6"/>
        <v>363.33333333333331</v>
      </c>
    </row>
    <row r="21" spans="1:15" s="4" customFormat="1" ht="26.25" customHeight="1" x14ac:dyDescent="0.25">
      <c r="A21" s="20">
        <v>13</v>
      </c>
      <c r="B21" s="26" t="s">
        <v>42</v>
      </c>
      <c r="C21" s="27" t="s">
        <v>18</v>
      </c>
      <c r="D21" s="27">
        <v>1</v>
      </c>
      <c r="E21" s="40">
        <v>5700</v>
      </c>
      <c r="F21" s="28">
        <f t="shared" si="0"/>
        <v>5700</v>
      </c>
      <c r="G21" s="28">
        <v>5800</v>
      </c>
      <c r="H21" s="28">
        <f t="shared" si="1"/>
        <v>5800</v>
      </c>
      <c r="I21" s="28">
        <v>7100</v>
      </c>
      <c r="J21" s="28">
        <f t="shared" si="2"/>
        <v>7100</v>
      </c>
      <c r="K21" s="28">
        <f t="shared" si="3"/>
        <v>6200</v>
      </c>
      <c r="L21" s="28">
        <f t="shared" si="4"/>
        <v>6200</v>
      </c>
      <c r="M21" s="33">
        <f t="shared" si="7"/>
        <v>781.02496759066548</v>
      </c>
      <c r="N21" s="28">
        <f t="shared" si="5"/>
        <v>12.597176896623639</v>
      </c>
      <c r="O21" s="28">
        <f t="shared" si="6"/>
        <v>6200</v>
      </c>
    </row>
    <row r="22" spans="1:15" s="4" customFormat="1" ht="26.25" customHeight="1" x14ac:dyDescent="0.25">
      <c r="A22" s="20">
        <v>14</v>
      </c>
      <c r="B22" s="26" t="s">
        <v>41</v>
      </c>
      <c r="C22" s="27" t="s">
        <v>18</v>
      </c>
      <c r="D22" s="27">
        <v>6</v>
      </c>
      <c r="E22" s="39">
        <v>240</v>
      </c>
      <c r="F22" s="28">
        <f t="shared" si="0"/>
        <v>1440</v>
      </c>
      <c r="G22" s="28">
        <v>235</v>
      </c>
      <c r="H22" s="28">
        <f t="shared" si="1"/>
        <v>1410</v>
      </c>
      <c r="I22" s="28">
        <v>240</v>
      </c>
      <c r="J22" s="28">
        <f t="shared" si="2"/>
        <v>1440</v>
      </c>
      <c r="K22" s="28">
        <f t="shared" si="3"/>
        <v>238.33333333333334</v>
      </c>
      <c r="L22" s="28">
        <f t="shared" si="4"/>
        <v>1430</v>
      </c>
      <c r="M22" s="33">
        <f t="shared" si="7"/>
        <v>17.320508075688775</v>
      </c>
      <c r="N22" s="28">
        <f t="shared" si="5"/>
        <v>1.211224340957257</v>
      </c>
      <c r="O22" s="28">
        <f t="shared" si="6"/>
        <v>1430</v>
      </c>
    </row>
    <row r="23" spans="1:15" x14ac:dyDescent="0.25">
      <c r="A23" s="21"/>
      <c r="B23" s="22" t="s">
        <v>10</v>
      </c>
      <c r="C23" s="23"/>
      <c r="D23" s="23">
        <f>SUM(D9:D22)</f>
        <v>86</v>
      </c>
      <c r="E23" s="24"/>
      <c r="F23" s="25">
        <f>SUM(F9:F22)</f>
        <v>159696</v>
      </c>
      <c r="G23" s="24"/>
      <c r="H23" s="25">
        <f>SUM(H9:H22)</f>
        <v>161176</v>
      </c>
      <c r="I23" s="24"/>
      <c r="J23" s="32">
        <f>SUM(J9:J22)</f>
        <v>161096</v>
      </c>
      <c r="K23" s="33"/>
      <c r="L23" s="46">
        <f>(F23+H23+J23)/3</f>
        <v>160656</v>
      </c>
      <c r="M23" s="28">
        <f t="shared" si="7"/>
        <v>832.34608186739251</v>
      </c>
      <c r="N23" s="28">
        <f t="shared" si="5"/>
        <v>0.51809212346093048</v>
      </c>
      <c r="O23" s="46">
        <f>L23</f>
        <v>160656</v>
      </c>
    </row>
    <row r="24" spans="1:15" ht="15.75" x14ac:dyDescent="0.25">
      <c r="B24" s="15"/>
      <c r="C24" s="16"/>
      <c r="D24" s="16"/>
      <c r="E24" s="17"/>
      <c r="F24" s="18"/>
      <c r="G24" s="17"/>
      <c r="H24" s="18"/>
      <c r="I24" s="17"/>
      <c r="J24" s="19"/>
      <c r="L24" s="43"/>
      <c r="M24" s="44"/>
      <c r="N24" s="44"/>
      <c r="O24" s="45"/>
    </row>
    <row r="25" spans="1:15" ht="15.6" x14ac:dyDescent="0.3">
      <c r="B25" s="60"/>
      <c r="C25" s="61"/>
      <c r="D25" s="61"/>
      <c r="E25" s="61"/>
      <c r="F25" s="61"/>
      <c r="G25" s="61"/>
      <c r="H25" s="61"/>
      <c r="I25" s="61"/>
      <c r="J25" s="61"/>
    </row>
    <row r="26" spans="1:15" ht="15.6" x14ac:dyDescent="0.3">
      <c r="B26" s="13"/>
      <c r="C26" s="14"/>
      <c r="D26" s="9"/>
      <c r="E26" s="10"/>
      <c r="F26" s="12"/>
      <c r="G26" s="10"/>
      <c r="H26" s="12"/>
      <c r="I26" s="10"/>
      <c r="J26" s="12"/>
    </row>
    <row r="27" spans="1:15" ht="15.6" x14ac:dyDescent="0.3">
      <c r="B27" s="62"/>
      <c r="C27" s="63"/>
      <c r="D27" s="63"/>
      <c r="E27" s="63"/>
      <c r="F27" s="63"/>
      <c r="G27" s="63"/>
      <c r="H27" s="63"/>
      <c r="I27" s="63"/>
      <c r="J27" s="63"/>
    </row>
    <row r="28" spans="1:15" ht="15.75" customHeight="1" x14ac:dyDescent="0.25">
      <c r="B28" s="60" t="s">
        <v>16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 ht="15.75" x14ac:dyDescent="0.2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.75" customHeight="1" x14ac:dyDescent="0.25">
      <c r="B30" s="62" t="s">
        <v>17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.6" customHeight="1" x14ac:dyDescent="0.25">
      <c r="B31" s="47" t="s">
        <v>47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3" spans="9:14" x14ac:dyDescent="0.25">
      <c r="L33">
        <f>656*3</f>
        <v>1968</v>
      </c>
    </row>
    <row r="36" spans="9:14" x14ac:dyDescent="0.25">
      <c r="I36" s="42">
        <f>F21+L33</f>
        <v>7668</v>
      </c>
      <c r="L36" s="41">
        <f>F23+L33</f>
        <v>161664</v>
      </c>
      <c r="M36" s="41">
        <f>H23+L33</f>
        <v>163144</v>
      </c>
      <c r="N36" s="41">
        <f>J23+L33</f>
        <v>163064</v>
      </c>
    </row>
  </sheetData>
  <mergeCells count="25">
    <mergeCell ref="B30:O30"/>
    <mergeCell ref="I5:J5"/>
    <mergeCell ref="M4:M7"/>
    <mergeCell ref="N4:N7"/>
    <mergeCell ref="I6:J6"/>
    <mergeCell ref="K4:K7"/>
    <mergeCell ref="L4:L7"/>
    <mergeCell ref="B28:O28"/>
    <mergeCell ref="B29:O29"/>
    <mergeCell ref="B31:O31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25:J25"/>
    <mergeCell ref="B27:J27"/>
    <mergeCell ref="O4:O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9" t="s">
        <v>0</v>
      </c>
      <c r="B2" s="52" t="s">
        <v>3</v>
      </c>
      <c r="C2" s="49" t="s">
        <v>2</v>
      </c>
      <c r="D2" s="50"/>
      <c r="E2" s="50"/>
    </row>
    <row r="3" spans="1:5" ht="15.75" x14ac:dyDescent="0.25">
      <c r="A3" s="51"/>
      <c r="B3" s="53"/>
      <c r="C3" s="54"/>
      <c r="D3" s="58"/>
      <c r="E3" s="58"/>
    </row>
    <row r="4" spans="1:5" ht="15.75" customHeight="1" x14ac:dyDescent="0.25">
      <c r="A4" s="51"/>
      <c r="B4" s="53"/>
      <c r="C4" s="54"/>
      <c r="D4" s="59"/>
      <c r="E4" s="59"/>
    </row>
    <row r="5" spans="1:5" ht="15.75" x14ac:dyDescent="0.25">
      <c r="A5" s="51"/>
      <c r="B5" s="53"/>
      <c r="C5" s="55"/>
      <c r="D5" s="36" t="s">
        <v>4</v>
      </c>
      <c r="E5" s="36" t="s">
        <v>6</v>
      </c>
    </row>
    <row r="6" spans="1:5" ht="15.75" x14ac:dyDescent="0.25">
      <c r="A6" s="34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5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5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2020-09-29T12:34:33Z</dcterms:modified>
</cp:coreProperties>
</file>