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J6" i="1"/>
  <c r="H6"/>
  <c r="F6"/>
  <c r="K6"/>
  <c r="N6"/>
  <c r="L6"/>
  <c r="M6"/>
  <c r="J7"/>
  <c r="H7"/>
  <c r="F7"/>
  <c r="N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<sst xmlns="http://schemas.openxmlformats.org/spreadsheetml/2006/main" count="26" uniqueCount="22">
  <si>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</si>
  <si>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</si>
  <si>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</si>
  <si>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</si>
  <si>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</si>
  <si>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</si>
  <si>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</si>
  <si>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</si>
  <si>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</si>
  <si>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</si>
  <si>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</si>
  <si>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</si>
  <si>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</si>
  <si>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</si>
  <si>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</si>
  <si>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</si>
  <si>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Тест-полоска LabStrip U11Plus для проведения анализа мочи</t>
  </si>
  <si>
    <t>Источник 2
 КП № б/н от 16.11.2022</t>
  </si>
  <si>
    <t>Источник 1
 КП № б/н от 16.11.2022</t>
  </si>
  <si>
    <t>Источник 3
 КП № ТВ01246 от 16.11.2022</t>
  </si>
  <si>
    <t>Поставка тест-полосок для проведения анализа мочи</t>
  </si>
  <si>
    <r>
      <t>Начальная (максимальная) цена договора составляет:</t>
    </r>
    <r>
      <rPr>
        <b/>
        <sz val="11"/>
        <rFont val="Times New Roman"/>
        <family val="1"/>
        <charset val="204"/>
      </rPr>
      <t xml:space="preserve"> 361 284,00 рублей</t>
    </r>
    <r>
      <rPr>
        <sz val="11"/>
        <rFont val="Times New Roman"/>
        <family val="1"/>
        <charset val="204"/>
      </rPr>
      <t xml:space="preserve"> (Триста шестьдесят одна тысяча двести восемьдесят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</si>
</sst>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J12"/>
  <sheetViews>
    <sheetView tabSelected="1" zoomScaleNormal="69" workbookViewId="0">
      <selection activeCell="B15" sqref="B1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88" width="8.85546875" style="5" customWidth="1"/>
    <col min="89" max="212" width="8.85546875" style="1" customWidth="1"/>
    <col min="213" max="16384" width="9.140625" style="1"/>
  </cols>
  <sheetData>
    <row r="1" spans="1:88" ht="24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88" ht="30.75" customHeight="1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88" ht="51">
      <c r="A3" s="37" t="s">
        <v>1</v>
      </c>
      <c r="B3" s="38" t="s">
        <v>11</v>
      </c>
      <c r="C3" s="37" t="s">
        <v>7</v>
      </c>
      <c r="D3" s="35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7" t="s">
        <v>4</v>
      </c>
    </row>
    <row r="4" spans="1:88" ht="45.75" customHeight="1">
      <c r="A4" s="37"/>
      <c r="B4" s="38"/>
      <c r="C4" s="37"/>
      <c r="D4" s="35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0" t="s">
        <v>8</v>
      </c>
      <c r="L4" s="30" t="s">
        <v>5</v>
      </c>
      <c r="M4" s="30" t="s">
        <v>9</v>
      </c>
      <c r="N4" s="31" t="s">
        <v>12</v>
      </c>
    </row>
    <row r="5" spans="1:88" ht="43.5" customHeight="1">
      <c r="A5" s="37"/>
      <c r="B5" s="39"/>
      <c r="C5" s="37"/>
      <c r="D5" s="35"/>
      <c r="E5" s="32" t="s">
        <v>18</v>
      </c>
      <c r="F5" s="32"/>
      <c r="G5" s="32" t="s">
        <v>17</v>
      </c>
      <c r="H5" s="32"/>
      <c r="I5" s="32" t="s">
        <v>19</v>
      </c>
      <c r="J5" s="32"/>
      <c r="K5" s="30"/>
      <c r="L5" s="30"/>
      <c r="M5" s="30"/>
      <c r="N5" s="31"/>
    </row>
    <row r="6" spans="1:88" ht="25.5">
      <c r="A6" s="18">
        <v>1</v>
      </c>
      <c r="B6" s="29" t="s">
        <v>16</v>
      </c>
      <c r="C6" s="17" t="s">
        <v>15</v>
      </c>
      <c r="D6" s="19">
        <v>70</v>
      </c>
      <c r="E6" s="15">
        <v>5161.2</v>
      </c>
      <c r="F6" s="8">
        <f>D6*E6</f>
        <v>361284</v>
      </c>
      <c r="G6" s="15">
        <v>5262.4</v>
      </c>
      <c r="H6" s="8">
        <f>D6*G6</f>
        <v>368368</v>
      </c>
      <c r="I6" s="15">
        <v>5060</v>
      </c>
      <c r="J6" s="8">
        <f>D6*I6</f>
        <v>354200</v>
      </c>
      <c r="K6" s="28">
        <f>(E6+G6+I6)/3</f>
        <v>5161.2</v>
      </c>
      <c r="L6" s="6">
        <f>STDEV(E6,G6,I6)</f>
        <v>101.19999999999982</v>
      </c>
      <c r="M6" s="9">
        <f>L6/K6</f>
        <v>1.9607843137254867E-2</v>
      </c>
      <c r="N6" s="10">
        <f>ROUND(K6,2)*D6</f>
        <v>361284</v>
      </c>
    </row>
    <row r="7" spans="1:88">
      <c r="A7" s="11"/>
      <c r="B7" s="20" t="s">
        <v>10</v>
      </c>
      <c r="C7" s="12"/>
      <c r="D7" s="13"/>
      <c r="E7" s="14"/>
      <c r="F7" s="14">
        <f>SUM(F6:F6)</f>
        <v>361284</v>
      </c>
      <c r="G7" s="14"/>
      <c r="H7" s="14">
        <f>SUM(H6:H6)</f>
        <v>368368</v>
      </c>
      <c r="I7" s="14"/>
      <c r="J7" s="14">
        <f>SUM(J6:J6)</f>
        <v>354200</v>
      </c>
      <c r="K7" s="14"/>
      <c r="L7" s="14"/>
      <c r="M7" s="14"/>
      <c r="N7" s="14">
        <f>SUM(N6:N6)</f>
        <v>361284</v>
      </c>
    </row>
    <row r="11" spans="1:88" s="23" customFormat="1" ht="15">
      <c r="A11" s="21"/>
      <c r="B11" s="34" t="s">
        <v>21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</row>
    <row r="12" spans="1:88" s="23" customFormat="1" ht="15">
      <c r="A12" s="24"/>
      <c r="B12" s="25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2022-11-10T08:40:50Z</cp:lastPrinted>
  <dcterms:created xsi:type="dcterms:W3CDTF">2018-12-14T15:08:00Z</dcterms:created>
  <dcterms:modified xsi:type="dcterms:W3CDTF">2022-12-01T08:22:24Z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