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G16" i="4"/>
  <c r="M16" i="4" s="1"/>
  <c r="I15" i="4"/>
  <c r="J15" i="4" s="1"/>
  <c r="I16" i="4"/>
  <c r="J16" i="4" s="1"/>
  <c r="H15" i="4" l="1"/>
  <c r="M15" i="4"/>
  <c r="H16" i="4"/>
  <c r="I14" i="4"/>
  <c r="J14" i="4" s="1"/>
  <c r="G14" i="4"/>
  <c r="M14" i="4" s="1"/>
  <c r="H14" i="4" l="1"/>
  <c r="M17" i="4" l="1"/>
</calcChain>
</file>

<file path=xl/sharedStrings.xml><?xml version="1.0" encoding="utf-8"?>
<sst xmlns="http://schemas.openxmlformats.org/spreadsheetml/2006/main" count="33" uniqueCount="31">
  <si>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</si>
  <si>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</si>
  <si>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</si>
  <si>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</si>
  <si>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</si>
  <si>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</si>
  <si>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</si>
  <si>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</si>
  <si>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</si>
  <si>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</si>
  <si>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</si>
  <si>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</si>
  <si>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</si>
  <si>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</si>
  <si>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</si>
  <si>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</si>
  <si>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</si>
  <si>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</si>
  <si>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</si>
  <si>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</si>
  <si>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</si>
  <si>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</si>
  <si>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</si>
  <si>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</si>
  <si>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</si>
  <si>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</si>
  <si>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Сухофрукты, сорт высший, пром. фас. до  10 кг (включительно)</t>
  </si>
  <si>
    <t>Виноград сушеный,  сорт высший, промыш. фасовка до 15 кг (включительно)</t>
  </si>
  <si>
    <t>Плоды шиповника сушенные, промыш. фасовка до 5 кг (включительно)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</si>
  <si>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(сухофрукты, виноград сушеный, плоды шиповника сушеные)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</si>
  <si>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16.11.2010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</si>
</sst>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10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zoomScaleSheetLayoutView="90" workbookViewId="0">
      <selection activeCell="K14" sqref="K14:K16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4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x14ac:dyDescent="0.25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</row>
    <row r="3" spans="1:13" ht="27" customHeight="1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</row>
    <row r="4" spans="1:13" ht="30" customHeight="1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3"/>
      <c r="K4" s="23"/>
      <c r="L4" s="23"/>
      <c r="M4" s="23"/>
    </row>
    <row r="5" spans="1:13" ht="28.5" customHeight="1" x14ac:dyDescent="0.25">
      <c r="A5" s="22" t="s">
        <v>20</v>
      </c>
      <c r="B5" s="22"/>
      <c r="C5" s="22"/>
      <c r="D5" s="22"/>
      <c r="E5" s="22"/>
      <c r="F5" s="22"/>
      <c r="G5" s="22"/>
      <c r="H5" s="22"/>
      <c r="I5" s="22"/>
      <c r="J5" s="23"/>
      <c r="K5" s="23"/>
      <c r="L5" s="23"/>
      <c r="M5" s="23"/>
    </row>
    <row r="6" spans="1:13" ht="18" customHeight="1" x14ac:dyDescent="0.25">
      <c r="A6" s="22" t="s">
        <v>9</v>
      </c>
      <c r="B6" s="22"/>
      <c r="C6" s="22"/>
      <c r="D6" s="22"/>
      <c r="E6" s="22"/>
      <c r="F6" s="22"/>
      <c r="G6" s="22"/>
      <c r="H6" s="22"/>
      <c r="I6" s="22"/>
      <c r="J6" s="23"/>
      <c r="K6" s="23"/>
      <c r="L6" s="23"/>
      <c r="M6" s="23"/>
    </row>
    <row r="7" spans="1:13" ht="18.75" customHeight="1" x14ac:dyDescent="0.25">
      <c r="A7" s="22" t="s">
        <v>10</v>
      </c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3"/>
    </row>
    <row r="8" spans="1:13" ht="18.75" customHeight="1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3"/>
      <c r="K8" s="23"/>
      <c r="L8" s="23"/>
      <c r="M8" s="23"/>
    </row>
    <row r="9" spans="1:13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13" ht="15.75" hidden="1" customHeight="1" x14ac:dyDescent="0.25">
      <c r="A10" s="2"/>
      <c r="B10" s="2"/>
      <c r="C10" s="33"/>
      <c r="D10" s="33"/>
      <c r="E10" s="33"/>
      <c r="F10" s="33"/>
      <c r="G10" s="33"/>
      <c r="H10" s="33"/>
      <c r="I10" s="33"/>
    </row>
    <row r="11" spans="1:13" ht="56.25" customHeight="1" x14ac:dyDescent="0.2">
      <c r="A11" s="34" t="s">
        <v>4</v>
      </c>
      <c r="B11" s="28" t="s">
        <v>5</v>
      </c>
      <c r="C11" s="28" t="s">
        <v>0</v>
      </c>
      <c r="D11" s="36" t="s">
        <v>6</v>
      </c>
      <c r="E11" s="37"/>
      <c r="F11" s="37"/>
      <c r="G11" s="29" t="s">
        <v>2</v>
      </c>
      <c r="H11" s="29" t="s">
        <v>3</v>
      </c>
      <c r="I11" s="29" t="s">
        <v>1</v>
      </c>
      <c r="J11" s="28" t="s">
        <v>14</v>
      </c>
      <c r="K11" s="28" t="s">
        <v>12</v>
      </c>
      <c r="L11" s="29" t="s">
        <v>13</v>
      </c>
      <c r="M11" s="28" t="s">
        <v>15</v>
      </c>
    </row>
    <row r="12" spans="1:13" ht="98.25" customHeight="1" x14ac:dyDescent="0.2">
      <c r="A12" s="35"/>
      <c r="B12" s="28"/>
      <c r="C12" s="28"/>
      <c r="D12" s="8" t="s">
        <v>21</v>
      </c>
      <c r="E12" s="8" t="s">
        <v>22</v>
      </c>
      <c r="F12" s="8" t="s">
        <v>23</v>
      </c>
      <c r="G12" s="30"/>
      <c r="H12" s="30"/>
      <c r="I12" s="30"/>
      <c r="J12" s="28"/>
      <c r="K12" s="28"/>
      <c r="L12" s="30"/>
      <c r="M12" s="28"/>
    </row>
    <row r="13" spans="1:13" x14ac:dyDescent="0.2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31.5" x14ac:dyDescent="0.25">
      <c r="A14" s="7">
        <v>1</v>
      </c>
      <c r="B14" s="21" t="s">
        <v>26</v>
      </c>
      <c r="C14" s="4">
        <v>3</v>
      </c>
      <c r="D14" s="20">
        <v>87</v>
      </c>
      <c r="E14" s="20">
        <v>89</v>
      </c>
      <c r="F14" s="20">
        <v>92.6</v>
      </c>
      <c r="G14" s="5">
        <f t="shared" ref="G14:G16" si="0">ROUND((D14+E14+F14)/3,2)</f>
        <v>89.53</v>
      </c>
      <c r="H14" s="6">
        <f t="shared" ref="H14" si="1">SQRT(((D14-G14)*(D14-G14)+(E14-G14)*(E14-G14)+(F14-G14)*(F14-G14))/(C14-1))</f>
        <v>2.8378424903436734</v>
      </c>
      <c r="I14" s="18">
        <f t="shared" ref="I14" si="2">STDEVA(D14:F14)/(SUM(D14:F14)/COUNTIF(D14:F14,"&gt;0"))</f>
        <v>3.1695899707807507E-2</v>
      </c>
      <c r="J14" s="12" t="str">
        <f t="shared" ref="J14" si="3">IF(I14&lt;33,"ОДНОРОДНЫЕ","НЕОДНОРОДНЫЕ")</f>
        <v>ОДНОРОДНЫЕ</v>
      </c>
      <c r="K14" s="39">
        <v>176.16479999999999</v>
      </c>
      <c r="L14" s="3" t="s">
        <v>19</v>
      </c>
      <c r="M14" s="5">
        <f t="shared" ref="M14" si="4">G14*K14</f>
        <v>15772.034543999998</v>
      </c>
    </row>
    <row r="15" spans="1:13" ht="42.75" x14ac:dyDescent="0.25">
      <c r="A15" s="7">
        <v>2</v>
      </c>
      <c r="B15" s="21" t="s">
        <v>27</v>
      </c>
      <c r="C15" s="4">
        <v>3</v>
      </c>
      <c r="D15" s="20">
        <v>168</v>
      </c>
      <c r="E15" s="20">
        <v>170</v>
      </c>
      <c r="F15" s="20">
        <v>171</v>
      </c>
      <c r="G15" s="5">
        <f t="shared" si="0"/>
        <v>169.67</v>
      </c>
      <c r="H15" s="6">
        <f t="shared" ref="H15:H16" si="5">SQRT(((D15-G15)*(D15-G15)+(E15-G15)*(E15-G15)+(F15-G15)*(F15-G15))/(C15-1))</f>
        <v>1.5275306870894607</v>
      </c>
      <c r="I15" s="18">
        <f>STDEVA(D15:F15)/(SUM(D15:F15)/COUNTIF(D15:F15,"&gt;0"))</f>
        <v>9.0030956678896663E-3</v>
      </c>
      <c r="J15" s="12" t="str">
        <f t="shared" ref="J15:J16" si="6">IF(I15&lt;33,"ОДНОРОДНЫЕ","НЕОДНОРОДНЫЕ")</f>
        <v>ОДНОРОДНЫЕ</v>
      </c>
      <c r="K15" s="39">
        <v>17.975999999999999</v>
      </c>
      <c r="L15" s="3" t="s">
        <v>19</v>
      </c>
      <c r="M15" s="5">
        <f t="shared" ref="M15:M16" si="7">G15*K15</f>
        <v>3049.9879199999996</v>
      </c>
    </row>
    <row r="16" spans="1:13" ht="42.75" x14ac:dyDescent="0.25">
      <c r="A16" s="7">
        <v>3</v>
      </c>
      <c r="B16" s="21" t="s">
        <v>28</v>
      </c>
      <c r="C16" s="4">
        <v>3</v>
      </c>
      <c r="D16" s="20">
        <v>179</v>
      </c>
      <c r="E16" s="20">
        <v>182</v>
      </c>
      <c r="F16" s="20">
        <v>184</v>
      </c>
      <c r="G16" s="5">
        <f t="shared" si="0"/>
        <v>181.67</v>
      </c>
      <c r="H16" s="6">
        <f t="shared" si="5"/>
        <v>2.5166147897522975</v>
      </c>
      <c r="I16" s="18">
        <f t="shared" ref="I16" si="8">STDEVA(D16:F16)/(SUM(D16:F16)/COUNTIF(D16:F16,"&gt;0"))</f>
        <v>1.3852907220680277E-2</v>
      </c>
      <c r="J16" s="12" t="str">
        <f t="shared" si="6"/>
        <v>ОДНОРОДНЫЕ</v>
      </c>
      <c r="K16" s="39">
        <v>179.76</v>
      </c>
      <c r="L16" s="3" t="s">
        <v>19</v>
      </c>
      <c r="M16" s="5">
        <f t="shared" si="7"/>
        <v>32656.999199999995</v>
      </c>
    </row>
    <row r="17" spans="1:13" ht="15.75" x14ac:dyDescent="0.25">
      <c r="A17" s="31" t="s">
        <v>16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5">
        <f>SUM(M14:M16)</f>
        <v>51479.021663999993</v>
      </c>
    </row>
    <row r="18" spans="1:13" ht="15.7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6"/>
    </row>
    <row r="19" spans="1:13" ht="15.75" x14ac:dyDescent="0.25">
      <c r="A19" s="38" t="s">
        <v>17</v>
      </c>
      <c r="B19" s="38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ht="15.75" x14ac:dyDescent="0.25">
      <c r="A20" s="38" t="s">
        <v>24</v>
      </c>
      <c r="B20" s="38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ht="15.75" x14ac:dyDescent="0.25">
      <c r="A21" s="17"/>
      <c r="B21" s="17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ht="15.75" x14ac:dyDescent="0.25">
      <c r="A22" s="38" t="s">
        <v>25</v>
      </c>
      <c r="B22" s="38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ht="15.75" x14ac:dyDescent="0.25">
      <c r="A23" s="2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25">
    <mergeCell ref="A19:B19"/>
    <mergeCell ref="A20:B20"/>
    <mergeCell ref="A22:B22"/>
    <mergeCell ref="I11:I12"/>
    <mergeCell ref="J11:J12"/>
    <mergeCell ref="K11:K12"/>
    <mergeCell ref="L11:L12"/>
    <mergeCell ref="M11:M12"/>
    <mergeCell ref="A17:L17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:I16">
    <cfRule type="cellIs" dxfId="6" priority="7" stopIfTrue="1" operator="greaterThan">
      <formula>0.33</formula>
    </cfRule>
  </conditionalFormatting>
  <conditionalFormatting sqref="J14:J16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16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2020-11-16T12:13:40Z</dcterms:modified>
</cp:coreProperties>
</file>