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НМЦК!$A$1:$N$38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N7"/>
  <c r="N8"/>
  <c r="N9"/>
  <c r="N10"/>
  <c r="N11"/>
  <c r="N12"/>
  <c r="N13"/>
  <c r="N14"/>
  <c r="N15"/>
  <c r="N16"/>
  <c r="N17"/>
  <c r="M7"/>
  <c r="M8"/>
  <c r="M9"/>
  <c r="M10"/>
  <c r="M11"/>
  <c r="M12"/>
  <c r="M13"/>
  <c r="M14"/>
  <c r="M15"/>
  <c r="M16"/>
  <c r="M17"/>
  <c r="M18"/>
  <c r="N18"/>
  <c r="J7"/>
  <c r="J8"/>
  <c r="J9"/>
  <c r="J10"/>
  <c r="J11"/>
  <c r="J12"/>
  <c r="J13"/>
  <c r="J14"/>
  <c r="J15"/>
  <c r="J16"/>
  <c r="J17"/>
  <c r="J18"/>
  <c r="H7"/>
  <c r="H8"/>
  <c r="H9"/>
  <c r="H10"/>
  <c r="H11"/>
  <c r="H12"/>
  <c r="H13"/>
  <c r="H14"/>
  <c r="H15"/>
  <c r="H16"/>
  <c r="H17"/>
  <c r="H18"/>
  <c r="H19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N19"/>
  <c r="N20"/>
  <c r="N21"/>
  <c r="N22"/>
  <c r="N23"/>
  <c r="N24"/>
  <c r="N25"/>
  <c r="N26"/>
  <c r="J19"/>
  <c r="J20"/>
  <c r="J21"/>
  <c r="J22"/>
  <c r="J23"/>
  <c r="J24"/>
  <c r="J25"/>
  <c r="J26"/>
  <c r="J27"/>
  <c r="J28"/>
  <c r="F29"/>
  <c r="F30"/>
  <c r="F31"/>
  <c r="F32"/>
  <c r="F33"/>
  <c r="F6"/>
  <c r="F34"/>
  <c r="H20"/>
  <c r="H21"/>
  <c r="H22"/>
  <c r="H23"/>
  <c r="L6"/>
  <c r="N27"/>
  <c r="N28"/>
  <c r="K6"/>
  <c r="N6"/>
  <c r="N29"/>
  <c r="N30"/>
  <c r="N31"/>
  <c r="N32"/>
  <c r="N33"/>
  <c r="J6"/>
  <c r="J29"/>
  <c r="J30"/>
  <c r="J31"/>
  <c r="J32"/>
  <c r="J33"/>
  <c r="H6"/>
  <c r="H24"/>
  <c r="H25"/>
  <c r="H26"/>
  <c r="H27"/>
  <c r="H28"/>
  <c r="H29"/>
  <c r="H30"/>
  <c r="H31"/>
  <c r="H32"/>
  <c r="H33"/>
  <c r="N34"/>
  <c r="M31"/>
  <c r="M29"/>
  <c r="M33"/>
  <c r="M26"/>
  <c r="M30"/>
  <c r="M6"/>
  <c r="M32"/>
  <c r="M25"/>
  <c r="M20"/>
  <c r="M24"/>
  <c r="M28"/>
  <c r="J34"/>
  <c r="M23"/>
  <c r="M19"/>
  <c r="M22"/>
  <c r="M21"/>
  <c r="H34"/>
  <c r="M27"/>
</calcChain>
</file>

<file path=xl/sharedStrings.xml><?xml version="1.0" encoding="utf-8"?>
<sst xmlns="http://schemas.openxmlformats.org/spreadsheetml/2006/main" count="80" uniqueCount="49">
  <si>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</si>
  <si>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</si>
  <si>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</si>
  <si>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</si>
  <si>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</si>
  <si>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</si>
  <si>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</si>
  <si>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</si>
  <si>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</si>
  <si>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</si>
  <si>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</si>
  <si>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</si>
  <si>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</si>
  <si>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</si>
  <si>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</si>
  <si>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(Препараты для лечения инфекционных заболеваний)</t>
  </si>
  <si>
    <t>упак</t>
  </si>
  <si>
    <t>Источник 1
 КП № 6746-24 от 23.03.2023</t>
  </si>
  <si>
    <t>Источник 2
 КП № 4709-21.03.23-17 от 21.03.2023</t>
  </si>
  <si>
    <t>Источник 3
 КП № 2719-140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</si>
  <si>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965 615,30 рублей </t>
    </r>
    <r>
      <rPr>
        <sz val="12"/>
        <rFont val="Times New Roman"/>
        <family val="1"/>
        <charset val="204"/>
      </rPr>
      <t>(Девятьсот шестьдесят пять тысяч шестьсот пятнадцать рублей 30 копеек).</t>
    </r>
  </si>
  <si>
    <t xml:space="preserve">Азитромицин капсулы 250 мг, 6 шт. - упаковки ячейковые контурные - пачки картонные </t>
  </si>
  <si>
    <t xml:space="preserve">Азитромицин порошок для приготовления суспензии для приема внутрь 200 мг|5 мл, 16,5 г - флаконы темного стекла /в комплекте с ложкой мерной/ - пачки картонные  </t>
  </si>
  <si>
    <t xml:space="preserve">Сумамед таблетки покрытые пленочной оболочкой 125 мг, 6 шт. - упаковки ячейковые контурные - пачки картонные  </t>
  </si>
  <si>
    <t>Амикацин порошок для приготовления раствора для внутривенного и внутримышечного введения 1 г - флаконы 10 мл х1</t>
  </si>
  <si>
    <t>Амоксициллин+ Клавулановая к-та таблетки покрытые пленочной оболочкой 500 мг+125 мг, 15 шт. - флаконы темного стекла - пачки картонные</t>
  </si>
  <si>
    <t xml:space="preserve">Амоксиклав порошок для приготовления суспензии для приема внутрь, 250 мг + 62.5 мг|5 мл, 15.8 г - флакон (1) / в комплекте с пипеткой дозировочной / - пачка картонная </t>
  </si>
  <si>
    <t xml:space="preserve">Амоксиклав таблетки покрытые пленочной оболочкой 250 мг+125 мг, 15 шт. - флаконы темного стекла - пачки картонные </t>
  </si>
  <si>
    <t>Ампициллин+[Сульбактам] порошок для приготовления раствора для внутривенного и внутримышечного введения, 1000 мг+500 мг, - флаконы (1) - пачки картонные</t>
  </si>
  <si>
    <t>Гентамицин раствор для внутривенного и внутримышечного введения 40 мг/мл, 2 мл - ампулы х10 / с ножом для вскрытия ампул/ - коробки картонные</t>
  </si>
  <si>
    <t xml:space="preserve">Вильпрафен  таблетки покрытые оболочкой, 500 мг,  -10 - пачки картонныее </t>
  </si>
  <si>
    <t>Джозамицин гранулы для приготовления суспензии для приема внутрь 500 мг/5 мл 20 г - флаконы - пачки картонные /в комплекте с платиковыми дозировочными шприцами с держателями для шприцев/</t>
  </si>
  <si>
    <t>Доксициклин капсулы 100 мг, 20 шт. - упаковки ячейковые контурные - пачки картонные</t>
  </si>
  <si>
    <t xml:space="preserve">Кларитромицин таблетки покрытые пленочной оболочкой 250 мг, 10 шт. - упаковки ячейковые контурные - пачки картонные </t>
  </si>
  <si>
    <t xml:space="preserve">Клотримазол таблетки вагинальные 100 мг, 6 шт. - упаковки ячейковые контурные - пачки картонные </t>
  </si>
  <si>
    <t xml:space="preserve">Левофлоксацин таблетки покрытые пленочной оболочкой 500 мг, 10 шт. - упаковки ячейковые контурные - пачки картонные </t>
  </si>
  <si>
    <t>Левофлоксацин раствор для инфузий 5 мг/мл, 100 мл - флаконы - пачки картонные</t>
  </si>
  <si>
    <t xml:space="preserve">Метронидазол раствор для инфузий, 5 мг/мл, 100 мл - бутылка (44) - ящик картонный </t>
  </si>
  <si>
    <t xml:space="preserve">Пимафуцин  суппозитории вагинальные 100 мг, 3 шт. - упаковки безъячейковые контурные х1 - пачки картонные </t>
  </si>
  <si>
    <t xml:space="preserve">Тетрациклин мазь глазная, 1%, 3 г - тубы (1) - пачки картонные </t>
  </si>
  <si>
    <t>Флуконазол капсулы 150 мг, 1 шт. - контейнеры пластиковые - пачки картонные</t>
  </si>
  <si>
    <t xml:space="preserve">Флуконазол капсулы 50 мг, 7 шт. - упаковки ячейковые контурные - пачки картонные. </t>
  </si>
  <si>
    <t xml:space="preserve">Флуконазол раствор для внутривенного введения 2 мг/мл, 50 мл - флаконы х1 - пачки картонные </t>
  </si>
  <si>
    <t>Цефазолин порошок для приготовления раствора для внутривенного и внутримышечного введения 1 г - флаконы х1 - коробки картонные</t>
  </si>
  <si>
    <t>Цефепим порошок для приготовления раствора для внутривенного и внутримышечного введения 1,0г - флакон стеклянный - пачка картонная</t>
  </si>
  <si>
    <t xml:space="preserve">Бакперазон порошок для приготовления раствора для внутривенного и внутримышечного введения 1 г+1 г - флаконы - пачки картонные </t>
  </si>
  <si>
    <t>Ципрофлоксацин раствор для инфузий 2 мг/мл, 100 мл - флакон полиэтиленовый (44) - картонная пачка</t>
  </si>
  <si>
    <t>Ципрофлоксацин таблетки покрытые оболочкой 500 мг, 5 шт. - упаковки ячейковые контурные х2 - пачки картонные</t>
  </si>
  <si>
    <t>Ципрофлоксацин таблетки покрытые оболочкой 250 мг, 10 шт. - упаковки ячейковые контурные 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</si>
</sst>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/>
    </xf>
    <xf numFmtId="0" fontId="18" fillId="9" borderId="2" xfId="18" applyFont="1" applyFill="1" applyBorder="1" applyAlignment="1">
      <alignment horizontal="center" vertical="center" wrapText="1"/>
    </xf>
    <xf numFmtId="0" fontId="18" fillId="0" borderId="3" xfId="18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 wrapText="1"/>
    </xf>
    <xf numFmtId="0" fontId="18" fillId="0" borderId="4" xfId="18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5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0" name="Picture 6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1" name="Picture 7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2" name="Picture 8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3" name="Picture 9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4" name="Picture 10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5" name="Picture 11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6" name="Picture 12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7" name="Picture 13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8" name="Picture 14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9" name="Picture 1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67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0" name="Picture 16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1" name="Picture 17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2" name="Picture 18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3" name="Picture 19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4" name="Picture 20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21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6" name="Picture 22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7" name="Picture 23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8" name="Picture 24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9" name="Picture 2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0" name="Picture 26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1" name="Picture 27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2" name="Picture 28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3" name="Picture 29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4" name="Picture 30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5" name="Picture 31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6" name="Picture 32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7" name="Picture 33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8" name="Picture 34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9" name="Picture 3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60" name="Picture 36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61" name="Picture 37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63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44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7"/>
  <sheetViews>
    <sheetView tabSelected="1" zoomScaleNormal="77" workbookViewId="0">
      <selection activeCell="G14" sqref="G14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3" width="8.85546875" style="5" customWidth="1"/>
    <col min="94" max="217" width="8.85546875" style="1" customWidth="1"/>
    <col min="218" max="16384" width="9.140625" style="1"/>
  </cols>
  <sheetData>
    <row r="1" spans="1:14" ht="20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4.5" customHeight="1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8.25">
      <c r="A3" s="39" t="s">
        <v>1</v>
      </c>
      <c r="B3" s="41" t="s">
        <v>11</v>
      </c>
      <c r="C3" s="39" t="s">
        <v>7</v>
      </c>
      <c r="D3" s="36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7" t="s">
        <v>4</v>
      </c>
    </row>
    <row r="4" spans="1:14" ht="45.75" customHeight="1">
      <c r="A4" s="39"/>
      <c r="B4" s="41"/>
      <c r="C4" s="39"/>
      <c r="D4" s="36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9" t="s">
        <v>8</v>
      </c>
      <c r="L4" s="29" t="s">
        <v>5</v>
      </c>
      <c r="M4" s="29" t="s">
        <v>9</v>
      </c>
      <c r="N4" s="31" t="s">
        <v>12</v>
      </c>
    </row>
    <row r="5" spans="1:14" ht="70.5" customHeight="1">
      <c r="A5" s="40"/>
      <c r="B5" s="42"/>
      <c r="C5" s="40"/>
      <c r="D5" s="37"/>
      <c r="E5" s="33" t="s">
        <v>17</v>
      </c>
      <c r="F5" s="33"/>
      <c r="G5" s="33" t="s">
        <v>18</v>
      </c>
      <c r="H5" s="33"/>
      <c r="I5" s="33" t="s">
        <v>19</v>
      </c>
      <c r="J5" s="33"/>
      <c r="K5" s="30"/>
      <c r="L5" s="30"/>
      <c r="M5" s="30"/>
      <c r="N5" s="32"/>
    </row>
    <row r="6" spans="1:14" ht="25.5">
      <c r="A6" s="25">
        <v>1</v>
      </c>
      <c r="B6" s="28" t="s">
        <v>21</v>
      </c>
      <c r="C6" s="26" t="s">
        <v>16</v>
      </c>
      <c r="D6" s="19">
        <v>37</v>
      </c>
      <c r="E6" s="18">
        <v>75.94</v>
      </c>
      <c r="F6" s="8">
        <f>D6*E6</f>
        <v>2809.7799999999997</v>
      </c>
      <c r="G6" s="18">
        <v>76.16</v>
      </c>
      <c r="H6" s="8">
        <f t="shared" ref="H6:H33" si="0">G6*D6</f>
        <v>2817.92</v>
      </c>
      <c r="I6" s="18">
        <v>76.819999999999993</v>
      </c>
      <c r="J6" s="8">
        <f t="shared" ref="J6:J33" si="1">I6*D6</f>
        <v>2842.3399999999997</v>
      </c>
      <c r="K6" s="24">
        <f t="shared" ref="K6:K33" si="2">(E6+G6+I6)/3</f>
        <v>76.306666666666658</v>
      </c>
      <c r="L6" s="17">
        <f t="shared" ref="L6:L33" si="3">STDEV(E6,G6,I6)</f>
        <v>0.457966519882331</v>
      </c>
      <c r="M6" s="9">
        <f t="shared" ref="M6:M33" si="4">L6/K6</f>
        <v>6.0016580449370662E-3</v>
      </c>
      <c r="N6" s="10">
        <f t="shared" ref="N6:N33" si="5">ROUND(K6,2)*D6</f>
        <v>2823.4700000000003</v>
      </c>
    </row>
    <row r="7" spans="1:14" ht="51">
      <c r="A7" s="25">
        <v>2</v>
      </c>
      <c r="B7" s="28" t="s">
        <v>22</v>
      </c>
      <c r="C7" s="26" t="s">
        <v>16</v>
      </c>
      <c r="D7" s="19">
        <v>7</v>
      </c>
      <c r="E7" s="18">
        <v>200.41</v>
      </c>
      <c r="F7" s="8">
        <f t="shared" ref="F7:F28" si="6">D7*E7</f>
        <v>1402.87</v>
      </c>
      <c r="G7" s="18">
        <v>200.96</v>
      </c>
      <c r="H7" s="8">
        <f t="shared" si="0"/>
        <v>1406.72</v>
      </c>
      <c r="I7" s="18">
        <v>201.07</v>
      </c>
      <c r="J7" s="8">
        <f t="shared" si="1"/>
        <v>1407.49</v>
      </c>
      <c r="K7" s="24">
        <f t="shared" si="2"/>
        <v>200.81333333333336</v>
      </c>
      <c r="L7" s="17">
        <f t="shared" si="3"/>
        <v>0.35360052790307611</v>
      </c>
      <c r="M7" s="9">
        <f t="shared" si="4"/>
        <v>1.7608418825264395E-3</v>
      </c>
      <c r="N7" s="10">
        <f t="shared" si="5"/>
        <v>1405.67</v>
      </c>
    </row>
    <row r="8" spans="1:14" ht="38.25">
      <c r="A8" s="25">
        <v>3</v>
      </c>
      <c r="B8" s="28" t="s">
        <v>23</v>
      </c>
      <c r="C8" s="26" t="s">
        <v>16</v>
      </c>
      <c r="D8" s="19">
        <v>2</v>
      </c>
      <c r="E8" s="18">
        <v>158.68</v>
      </c>
      <c r="F8" s="8">
        <f t="shared" si="6"/>
        <v>317.36</v>
      </c>
      <c r="G8" s="18">
        <v>158.46</v>
      </c>
      <c r="H8" s="8">
        <f t="shared" si="0"/>
        <v>316.92</v>
      </c>
      <c r="I8" s="18">
        <v>159.34</v>
      </c>
      <c r="J8" s="8">
        <f t="shared" si="1"/>
        <v>318.68</v>
      </c>
      <c r="K8" s="24">
        <f t="shared" si="2"/>
        <v>158.82666666666668</v>
      </c>
      <c r="L8" s="17">
        <f t="shared" si="3"/>
        <v>0.45796651987835912</v>
      </c>
      <c r="M8" s="9">
        <f t="shared" si="4"/>
        <v>2.8834359461783858E-3</v>
      </c>
      <c r="N8" s="10">
        <f t="shared" si="5"/>
        <v>317.66000000000003</v>
      </c>
    </row>
    <row r="9" spans="1:14" ht="38.25">
      <c r="A9" s="25">
        <v>4</v>
      </c>
      <c r="B9" s="28" t="s">
        <v>24</v>
      </c>
      <c r="C9" s="26" t="s">
        <v>16</v>
      </c>
      <c r="D9" s="19">
        <v>2850</v>
      </c>
      <c r="E9" s="18">
        <v>69.25</v>
      </c>
      <c r="F9" s="8">
        <f t="shared" si="6"/>
        <v>197362.5</v>
      </c>
      <c r="G9" s="18">
        <v>69.03</v>
      </c>
      <c r="H9" s="8">
        <f t="shared" si="0"/>
        <v>196735.5</v>
      </c>
      <c r="I9" s="18">
        <v>69.91</v>
      </c>
      <c r="J9" s="8">
        <f t="shared" si="1"/>
        <v>199243.5</v>
      </c>
      <c r="K9" s="24">
        <f t="shared" si="2"/>
        <v>69.396666666666661</v>
      </c>
      <c r="L9" s="17">
        <f t="shared" si="3"/>
        <v>0.457966519882331</v>
      </c>
      <c r="M9" s="9">
        <f t="shared" si="4"/>
        <v>6.5992581759306071E-3</v>
      </c>
      <c r="N9" s="10">
        <f t="shared" si="5"/>
        <v>197790.00000000003</v>
      </c>
    </row>
    <row r="10" spans="1:14" ht="42.75" customHeight="1">
      <c r="A10" s="25">
        <v>5</v>
      </c>
      <c r="B10" s="28" t="s">
        <v>25</v>
      </c>
      <c r="C10" s="26" t="s">
        <v>16</v>
      </c>
      <c r="D10" s="19">
        <v>50</v>
      </c>
      <c r="E10" s="18">
        <v>160.08000000000001</v>
      </c>
      <c r="F10" s="8">
        <f t="shared" si="6"/>
        <v>8004.0000000000009</v>
      </c>
      <c r="G10" s="18">
        <v>160.85</v>
      </c>
      <c r="H10" s="8">
        <f t="shared" si="0"/>
        <v>8042.5</v>
      </c>
      <c r="I10" s="18">
        <v>160.96</v>
      </c>
      <c r="J10" s="8">
        <f t="shared" si="1"/>
        <v>8048</v>
      </c>
      <c r="K10" s="24">
        <f t="shared" si="2"/>
        <v>160.63</v>
      </c>
      <c r="L10" s="17">
        <f t="shared" si="3"/>
        <v>0.47947888379544684</v>
      </c>
      <c r="M10" s="9">
        <f t="shared" si="4"/>
        <v>2.9849896270649746E-3</v>
      </c>
      <c r="N10" s="10">
        <f t="shared" si="5"/>
        <v>8031.5</v>
      </c>
    </row>
    <row r="11" spans="1:14" ht="51">
      <c r="A11" s="25">
        <v>6</v>
      </c>
      <c r="B11" s="28" t="s">
        <v>26</v>
      </c>
      <c r="C11" s="26" t="s">
        <v>16</v>
      </c>
      <c r="D11" s="19">
        <v>10</v>
      </c>
      <c r="E11" s="18">
        <v>225.1</v>
      </c>
      <c r="F11" s="8">
        <f t="shared" si="6"/>
        <v>2251</v>
      </c>
      <c r="G11" s="18">
        <v>225.1</v>
      </c>
      <c r="H11" s="8">
        <f t="shared" si="0"/>
        <v>2251</v>
      </c>
      <c r="I11" s="18">
        <v>225.76</v>
      </c>
      <c r="J11" s="8">
        <f t="shared" si="1"/>
        <v>2257.6</v>
      </c>
      <c r="K11" s="24">
        <f t="shared" si="2"/>
        <v>225.32000000000002</v>
      </c>
      <c r="L11" s="17">
        <f t="shared" si="3"/>
        <v>0.38105117766515101</v>
      </c>
      <c r="M11" s="9">
        <f t="shared" si="4"/>
        <v>1.6911555905607624E-3</v>
      </c>
      <c r="N11" s="10">
        <f t="shared" si="5"/>
        <v>2253.1999999999998</v>
      </c>
    </row>
    <row r="12" spans="1:14" ht="38.25">
      <c r="A12" s="25">
        <v>7</v>
      </c>
      <c r="B12" s="28" t="s">
        <v>27</v>
      </c>
      <c r="C12" s="26" t="s">
        <v>16</v>
      </c>
      <c r="D12" s="19">
        <v>7</v>
      </c>
      <c r="E12" s="18">
        <v>108.86</v>
      </c>
      <c r="F12" s="8">
        <f t="shared" si="6"/>
        <v>762.02</v>
      </c>
      <c r="G12" s="18">
        <v>108.86</v>
      </c>
      <c r="H12" s="8">
        <f t="shared" si="0"/>
        <v>762.02</v>
      </c>
      <c r="I12" s="18">
        <v>109.74</v>
      </c>
      <c r="J12" s="8">
        <f t="shared" si="1"/>
        <v>768.18</v>
      </c>
      <c r="K12" s="24">
        <f t="shared" si="2"/>
        <v>109.15333333333332</v>
      </c>
      <c r="L12" s="17">
        <f t="shared" si="3"/>
        <v>0.50806823688635316</v>
      </c>
      <c r="M12" s="9">
        <f t="shared" si="4"/>
        <v>4.6546286894859207E-3</v>
      </c>
      <c r="N12" s="10">
        <f t="shared" si="5"/>
        <v>764.05000000000007</v>
      </c>
    </row>
    <row r="13" spans="1:14" ht="51">
      <c r="A13" s="25">
        <v>8</v>
      </c>
      <c r="B13" s="28" t="s">
        <v>28</v>
      </c>
      <c r="C13" s="26" t="s">
        <v>16</v>
      </c>
      <c r="D13" s="19">
        <v>50</v>
      </c>
      <c r="E13" s="18">
        <v>149.41</v>
      </c>
      <c r="F13" s="8">
        <f t="shared" si="6"/>
        <v>7470.5</v>
      </c>
      <c r="G13" s="18">
        <v>149.96</v>
      </c>
      <c r="H13" s="8">
        <f t="shared" si="0"/>
        <v>7498</v>
      </c>
      <c r="I13" s="18">
        <v>150.07</v>
      </c>
      <c r="J13" s="8">
        <f t="shared" si="1"/>
        <v>7503.5</v>
      </c>
      <c r="K13" s="24">
        <f t="shared" si="2"/>
        <v>149.81333333333333</v>
      </c>
      <c r="L13" s="17">
        <f t="shared" si="3"/>
        <v>0.35360052790307617</v>
      </c>
      <c r="M13" s="9">
        <f t="shared" si="4"/>
        <v>2.360274082656703E-3</v>
      </c>
      <c r="N13" s="10">
        <f t="shared" si="5"/>
        <v>7490.5</v>
      </c>
    </row>
    <row r="14" spans="1:14" ht="51">
      <c r="A14" s="25">
        <v>9</v>
      </c>
      <c r="B14" s="28" t="s">
        <v>29</v>
      </c>
      <c r="C14" s="26" t="s">
        <v>16</v>
      </c>
      <c r="D14" s="20">
        <v>30</v>
      </c>
      <c r="E14" s="18">
        <v>55.76</v>
      </c>
      <c r="F14" s="8">
        <f t="shared" si="6"/>
        <v>1672.8</v>
      </c>
      <c r="G14" s="18">
        <v>55.76</v>
      </c>
      <c r="H14" s="8">
        <f t="shared" si="0"/>
        <v>1672.8</v>
      </c>
      <c r="I14" s="18">
        <v>56.42</v>
      </c>
      <c r="J14" s="8">
        <f t="shared" si="1"/>
        <v>1692.6000000000001</v>
      </c>
      <c r="K14" s="24">
        <f t="shared" si="2"/>
        <v>55.98</v>
      </c>
      <c r="L14" s="17">
        <f t="shared" si="3"/>
        <v>0.38105117766506325</v>
      </c>
      <c r="M14" s="9">
        <f t="shared" si="4"/>
        <v>6.8069163570036312E-3</v>
      </c>
      <c r="N14" s="10">
        <f t="shared" si="5"/>
        <v>1679.3999999999999</v>
      </c>
    </row>
    <row r="15" spans="1:14" ht="25.5">
      <c r="A15" s="25">
        <v>10</v>
      </c>
      <c r="B15" s="28" t="s">
        <v>30</v>
      </c>
      <c r="C15" s="26" t="s">
        <v>16</v>
      </c>
      <c r="D15" s="20">
        <v>40</v>
      </c>
      <c r="E15" s="18">
        <v>393.87</v>
      </c>
      <c r="F15" s="8">
        <f t="shared" si="6"/>
        <v>15754.8</v>
      </c>
      <c r="G15" s="18">
        <v>393.65</v>
      </c>
      <c r="H15" s="8">
        <f t="shared" si="0"/>
        <v>15746</v>
      </c>
      <c r="I15" s="18">
        <v>394.53</v>
      </c>
      <c r="J15" s="8">
        <f t="shared" si="1"/>
        <v>15781.199999999999</v>
      </c>
      <c r="K15" s="24">
        <f t="shared" si="2"/>
        <v>394.01666666666665</v>
      </c>
      <c r="L15" s="17">
        <f t="shared" si="3"/>
        <v>0.45796651988254228</v>
      </c>
      <c r="M15" s="9">
        <f t="shared" si="4"/>
        <v>1.1623024065374789E-3</v>
      </c>
      <c r="N15" s="10">
        <f t="shared" si="5"/>
        <v>15760.8</v>
      </c>
    </row>
    <row r="16" spans="1:14" ht="63.75">
      <c r="A16" s="25">
        <v>11</v>
      </c>
      <c r="B16" s="28" t="s">
        <v>31</v>
      </c>
      <c r="C16" s="26" t="s">
        <v>16</v>
      </c>
      <c r="D16" s="20">
        <v>10</v>
      </c>
      <c r="E16" s="18">
        <v>1150.4000000000001</v>
      </c>
      <c r="F16" s="8">
        <f t="shared" si="6"/>
        <v>11504</v>
      </c>
      <c r="G16" s="18">
        <v>1151.17</v>
      </c>
      <c r="H16" s="8">
        <f t="shared" si="0"/>
        <v>11511.7</v>
      </c>
      <c r="I16" s="18">
        <v>1151.28</v>
      </c>
      <c r="J16" s="8">
        <f t="shared" si="1"/>
        <v>11512.8</v>
      </c>
      <c r="K16" s="24">
        <f t="shared" si="2"/>
        <v>1150.95</v>
      </c>
      <c r="L16" s="17">
        <f t="shared" si="3"/>
        <v>0.47947888378942921</v>
      </c>
      <c r="M16" s="9">
        <f t="shared" si="4"/>
        <v>4.1659401693334134E-4</v>
      </c>
      <c r="N16" s="10">
        <f t="shared" si="5"/>
        <v>11509.5</v>
      </c>
    </row>
    <row r="17" spans="1:14" ht="25.5">
      <c r="A17" s="25">
        <v>12</v>
      </c>
      <c r="B17" s="28" t="s">
        <v>32</v>
      </c>
      <c r="C17" s="26" t="s">
        <v>16</v>
      </c>
      <c r="D17" s="19">
        <v>14</v>
      </c>
      <c r="E17" s="18">
        <v>22.96</v>
      </c>
      <c r="F17" s="8">
        <f t="shared" si="6"/>
        <v>321.44</v>
      </c>
      <c r="G17" s="18">
        <v>23.18</v>
      </c>
      <c r="H17" s="8">
        <f t="shared" si="0"/>
        <v>324.52</v>
      </c>
      <c r="I17" s="18">
        <v>23.84</v>
      </c>
      <c r="J17" s="8">
        <f t="shared" si="1"/>
        <v>333.76</v>
      </c>
      <c r="K17" s="24">
        <f t="shared" si="2"/>
        <v>23.326666666666668</v>
      </c>
      <c r="L17" s="17">
        <f t="shared" si="3"/>
        <v>0.45796651988257925</v>
      </c>
      <c r="M17" s="9">
        <f t="shared" si="4"/>
        <v>1.9632745922374073E-2</v>
      </c>
      <c r="N17" s="10">
        <f t="shared" si="5"/>
        <v>326.62</v>
      </c>
    </row>
    <row r="18" spans="1:14" ht="38.25">
      <c r="A18" s="25">
        <v>13</v>
      </c>
      <c r="B18" s="28" t="s">
        <v>33</v>
      </c>
      <c r="C18" s="26" t="s">
        <v>16</v>
      </c>
      <c r="D18" s="19">
        <v>30</v>
      </c>
      <c r="E18" s="18">
        <v>234.71</v>
      </c>
      <c r="F18" s="8">
        <f t="shared" si="6"/>
        <v>7041.3</v>
      </c>
      <c r="G18" s="18">
        <v>234.49</v>
      </c>
      <c r="H18" s="8">
        <f t="shared" si="0"/>
        <v>7034.7000000000007</v>
      </c>
      <c r="I18" s="18">
        <v>235.37</v>
      </c>
      <c r="J18" s="8">
        <f t="shared" si="1"/>
        <v>7061.1</v>
      </c>
      <c r="K18" s="24">
        <f t="shared" si="2"/>
        <v>234.85666666666668</v>
      </c>
      <c r="L18" s="17">
        <f t="shared" si="3"/>
        <v>0.45796651988254683</v>
      </c>
      <c r="M18" s="9">
        <f t="shared" si="4"/>
        <v>1.9499830529935143E-3</v>
      </c>
      <c r="N18" s="10">
        <f t="shared" si="5"/>
        <v>7045.8</v>
      </c>
    </row>
    <row r="19" spans="1:14" ht="30" customHeight="1">
      <c r="A19" s="25">
        <v>14</v>
      </c>
      <c r="B19" s="28" t="s">
        <v>34</v>
      </c>
      <c r="C19" s="26" t="s">
        <v>16</v>
      </c>
      <c r="D19" s="19">
        <v>90</v>
      </c>
      <c r="E19" s="18">
        <v>31.55</v>
      </c>
      <c r="F19" s="8">
        <f t="shared" si="6"/>
        <v>2839.5</v>
      </c>
      <c r="G19" s="18">
        <v>32.32</v>
      </c>
      <c r="H19" s="8">
        <f t="shared" si="0"/>
        <v>2908.8</v>
      </c>
      <c r="I19" s="18">
        <v>32.43</v>
      </c>
      <c r="J19" s="8">
        <f t="shared" si="1"/>
        <v>2918.7</v>
      </c>
      <c r="K19" s="24">
        <f t="shared" si="2"/>
        <v>32.1</v>
      </c>
      <c r="L19" s="17">
        <f t="shared" si="3"/>
        <v>0.47947888378904502</v>
      </c>
      <c r="M19" s="9">
        <f t="shared" si="4"/>
        <v>1.4937036878163395E-2</v>
      </c>
      <c r="N19" s="10">
        <f t="shared" si="5"/>
        <v>2889</v>
      </c>
    </row>
    <row r="20" spans="1:14" ht="38.25">
      <c r="A20" s="25">
        <v>15</v>
      </c>
      <c r="B20" s="28" t="s">
        <v>35</v>
      </c>
      <c r="C20" s="26" t="s">
        <v>16</v>
      </c>
      <c r="D20" s="19">
        <v>45</v>
      </c>
      <c r="E20" s="18">
        <v>458.74</v>
      </c>
      <c r="F20" s="8">
        <f t="shared" si="6"/>
        <v>20643.3</v>
      </c>
      <c r="G20" s="18">
        <v>458.74</v>
      </c>
      <c r="H20" s="8">
        <f t="shared" si="0"/>
        <v>20643.3</v>
      </c>
      <c r="I20" s="18">
        <v>459.4</v>
      </c>
      <c r="J20" s="8">
        <f t="shared" si="1"/>
        <v>20673</v>
      </c>
      <c r="K20" s="24">
        <f t="shared" si="2"/>
        <v>458.96000000000004</v>
      </c>
      <c r="L20" s="17">
        <f t="shared" si="3"/>
        <v>0.38105117766513463</v>
      </c>
      <c r="M20" s="9">
        <f t="shared" si="4"/>
        <v>8.3024921053062269E-4</v>
      </c>
      <c r="N20" s="10">
        <f t="shared" si="5"/>
        <v>20653.2</v>
      </c>
    </row>
    <row r="21" spans="1:14" ht="12.75" customHeight="1">
      <c r="A21" s="25">
        <v>16</v>
      </c>
      <c r="B21" s="28" t="s">
        <v>36</v>
      </c>
      <c r="C21" s="26" t="s">
        <v>16</v>
      </c>
      <c r="D21" s="19">
        <v>10</v>
      </c>
      <c r="E21" s="18">
        <v>207.46</v>
      </c>
      <c r="F21" s="8">
        <f t="shared" si="6"/>
        <v>2074.6</v>
      </c>
      <c r="G21" s="18">
        <v>207.46</v>
      </c>
      <c r="H21" s="8">
        <f t="shared" si="0"/>
        <v>2074.6</v>
      </c>
      <c r="I21" s="18">
        <v>208.34</v>
      </c>
      <c r="J21" s="8">
        <f t="shared" si="1"/>
        <v>2083.4</v>
      </c>
      <c r="K21" s="24">
        <f t="shared" si="2"/>
        <v>207.75333333333333</v>
      </c>
      <c r="L21" s="17">
        <f t="shared" si="3"/>
        <v>0.50806823689709379</v>
      </c>
      <c r="M21" s="9">
        <f t="shared" si="4"/>
        <v>2.4455359090769205E-3</v>
      </c>
      <c r="N21" s="10">
        <f t="shared" si="5"/>
        <v>2077.5</v>
      </c>
    </row>
    <row r="22" spans="1:14" ht="25.5">
      <c r="A22" s="25">
        <v>17</v>
      </c>
      <c r="B22" s="28" t="s">
        <v>37</v>
      </c>
      <c r="C22" s="26" t="s">
        <v>16</v>
      </c>
      <c r="D22" s="19">
        <v>71</v>
      </c>
      <c r="E22" s="18">
        <v>1683.66</v>
      </c>
      <c r="F22" s="8">
        <f t="shared" si="6"/>
        <v>119539.86</v>
      </c>
      <c r="G22" s="18">
        <v>1684.21</v>
      </c>
      <c r="H22" s="8">
        <f t="shared" si="0"/>
        <v>119578.91</v>
      </c>
      <c r="I22" s="18">
        <v>1684.32</v>
      </c>
      <c r="J22" s="8">
        <f t="shared" si="1"/>
        <v>119586.72</v>
      </c>
      <c r="K22" s="24">
        <f t="shared" si="2"/>
        <v>1684.0633333333333</v>
      </c>
      <c r="L22" s="17">
        <f t="shared" si="3"/>
        <v>0.35360052790301277</v>
      </c>
      <c r="M22" s="9">
        <f t="shared" si="4"/>
        <v>2.0996866382876303E-4</v>
      </c>
      <c r="N22" s="10">
        <f t="shared" si="5"/>
        <v>119568.26</v>
      </c>
    </row>
    <row r="23" spans="1:14" ht="38.25">
      <c r="A23" s="25">
        <v>18</v>
      </c>
      <c r="B23" s="28" t="s">
        <v>38</v>
      </c>
      <c r="C23" s="26" t="s">
        <v>16</v>
      </c>
      <c r="D23" s="19">
        <v>4</v>
      </c>
      <c r="E23" s="18">
        <v>188.63</v>
      </c>
      <c r="F23" s="8">
        <f t="shared" si="6"/>
        <v>754.52</v>
      </c>
      <c r="G23" s="18">
        <v>188.85</v>
      </c>
      <c r="H23" s="8">
        <f t="shared" si="0"/>
        <v>755.4</v>
      </c>
      <c r="I23" s="18">
        <v>189.51</v>
      </c>
      <c r="J23" s="8">
        <f t="shared" si="1"/>
        <v>758.04</v>
      </c>
      <c r="K23" s="24">
        <f t="shared" si="2"/>
        <v>188.99666666666667</v>
      </c>
      <c r="L23" s="17">
        <f t="shared" si="3"/>
        <v>0.45796651987041537</v>
      </c>
      <c r="M23" s="9">
        <f t="shared" si="4"/>
        <v>2.4231460159989523E-3</v>
      </c>
      <c r="N23" s="10">
        <f t="shared" si="5"/>
        <v>756</v>
      </c>
    </row>
    <row r="24" spans="1:14" ht="25.5">
      <c r="A24" s="25">
        <v>19</v>
      </c>
      <c r="B24" s="28" t="s">
        <v>39</v>
      </c>
      <c r="C24" s="26" t="s">
        <v>16</v>
      </c>
      <c r="D24" s="19">
        <v>5</v>
      </c>
      <c r="E24" s="18">
        <v>36.869999999999997</v>
      </c>
      <c r="F24" s="8">
        <f t="shared" si="6"/>
        <v>184.35</v>
      </c>
      <c r="G24" s="18">
        <v>37.64</v>
      </c>
      <c r="H24" s="8">
        <f t="shared" si="0"/>
        <v>188.2</v>
      </c>
      <c r="I24" s="18">
        <v>37.75</v>
      </c>
      <c r="J24" s="8">
        <f t="shared" si="1"/>
        <v>188.75</v>
      </c>
      <c r="K24" s="24">
        <f t="shared" si="2"/>
        <v>37.419999999999995</v>
      </c>
      <c r="L24" s="17">
        <f t="shared" si="3"/>
        <v>0.47947888378928211</v>
      </c>
      <c r="M24" s="9">
        <f t="shared" si="4"/>
        <v>1.2813438904042816E-2</v>
      </c>
      <c r="N24" s="10">
        <f t="shared" si="5"/>
        <v>187.10000000000002</v>
      </c>
    </row>
    <row r="25" spans="1:14" ht="25.5">
      <c r="A25" s="25">
        <v>20</v>
      </c>
      <c r="B25" s="28" t="s">
        <v>40</v>
      </c>
      <c r="C25" s="26" t="s">
        <v>16</v>
      </c>
      <c r="D25" s="19">
        <v>100</v>
      </c>
      <c r="E25" s="18">
        <v>18.100000000000001</v>
      </c>
      <c r="F25" s="8">
        <f t="shared" si="6"/>
        <v>1810.0000000000002</v>
      </c>
      <c r="G25" s="18">
        <v>18.100000000000001</v>
      </c>
      <c r="H25" s="8">
        <f t="shared" si="0"/>
        <v>1810.0000000000002</v>
      </c>
      <c r="I25" s="18">
        <v>18.760000000000002</v>
      </c>
      <c r="J25" s="8">
        <f t="shared" si="1"/>
        <v>1876.0000000000002</v>
      </c>
      <c r="K25" s="24">
        <f t="shared" si="2"/>
        <v>18.320000000000004</v>
      </c>
      <c r="L25" s="17">
        <f t="shared" si="3"/>
        <v>0.38105117766513785</v>
      </c>
      <c r="M25" s="9">
        <f t="shared" si="4"/>
        <v>2.0799736772114507E-2</v>
      </c>
      <c r="N25" s="10">
        <f t="shared" si="5"/>
        <v>1832</v>
      </c>
    </row>
    <row r="26" spans="1:14" ht="25.5">
      <c r="A26" s="25">
        <v>21</v>
      </c>
      <c r="B26" s="28" t="s">
        <v>41</v>
      </c>
      <c r="C26" s="26" t="s">
        <v>16</v>
      </c>
      <c r="D26" s="21">
        <v>2</v>
      </c>
      <c r="E26" s="18">
        <v>28.07</v>
      </c>
      <c r="F26" s="8">
        <f t="shared" si="6"/>
        <v>56.14</v>
      </c>
      <c r="G26" s="18">
        <v>28.07</v>
      </c>
      <c r="H26" s="8">
        <f t="shared" si="0"/>
        <v>56.14</v>
      </c>
      <c r="I26" s="18">
        <v>28.95</v>
      </c>
      <c r="J26" s="8">
        <f t="shared" si="1"/>
        <v>57.9</v>
      </c>
      <c r="K26" s="24">
        <f t="shared" si="2"/>
        <v>28.363333333333333</v>
      </c>
      <c r="L26" s="17">
        <f t="shared" si="3"/>
        <v>0.50806823688680069</v>
      </c>
      <c r="M26" s="9">
        <f t="shared" si="4"/>
        <v>1.791285357457283E-2</v>
      </c>
      <c r="N26" s="10">
        <f t="shared" si="5"/>
        <v>56.72</v>
      </c>
    </row>
    <row r="27" spans="1:14" ht="25.5">
      <c r="A27" s="25">
        <v>22</v>
      </c>
      <c r="B27" s="28" t="s">
        <v>42</v>
      </c>
      <c r="C27" s="26" t="s">
        <v>16</v>
      </c>
      <c r="D27" s="19">
        <v>20</v>
      </c>
      <c r="E27" s="18">
        <v>263.11</v>
      </c>
      <c r="F27" s="8">
        <f t="shared" si="6"/>
        <v>5262.2000000000007</v>
      </c>
      <c r="G27" s="18">
        <v>263.66000000000003</v>
      </c>
      <c r="H27" s="8">
        <f t="shared" si="0"/>
        <v>5273.2000000000007</v>
      </c>
      <c r="I27" s="18">
        <v>263.77</v>
      </c>
      <c r="J27" s="8">
        <f t="shared" si="1"/>
        <v>5275.4</v>
      </c>
      <c r="K27" s="24">
        <f t="shared" si="2"/>
        <v>263.51333333333332</v>
      </c>
      <c r="L27" s="17">
        <f t="shared" si="3"/>
        <v>0.35360052790306584</v>
      </c>
      <c r="M27" s="9">
        <f t="shared" si="4"/>
        <v>1.3418695875087885E-3</v>
      </c>
      <c r="N27" s="10">
        <f t="shared" si="5"/>
        <v>5270.2</v>
      </c>
    </row>
    <row r="28" spans="1:14" ht="38.25">
      <c r="A28" s="25">
        <v>23</v>
      </c>
      <c r="B28" s="28" t="s">
        <v>43</v>
      </c>
      <c r="C28" s="26" t="s">
        <v>16</v>
      </c>
      <c r="D28" s="22">
        <v>1400</v>
      </c>
      <c r="E28" s="18">
        <v>52.75</v>
      </c>
      <c r="F28" s="8">
        <f t="shared" si="6"/>
        <v>73850</v>
      </c>
      <c r="G28" s="18">
        <v>52.75</v>
      </c>
      <c r="H28" s="8">
        <f t="shared" si="0"/>
        <v>73850</v>
      </c>
      <c r="I28" s="18">
        <v>53.63</v>
      </c>
      <c r="J28" s="8">
        <f t="shared" si="1"/>
        <v>75082</v>
      </c>
      <c r="K28" s="24">
        <f t="shared" si="2"/>
        <v>53.043333333333329</v>
      </c>
      <c r="L28" s="17">
        <f t="shared" si="3"/>
        <v>0.50806823688724823</v>
      </c>
      <c r="M28" s="9">
        <f t="shared" si="4"/>
        <v>9.5783617838355109E-3</v>
      </c>
      <c r="N28" s="10">
        <f t="shared" si="5"/>
        <v>74256</v>
      </c>
    </row>
    <row r="29" spans="1:14" ht="38.25">
      <c r="A29" s="25">
        <v>24</v>
      </c>
      <c r="B29" s="28" t="s">
        <v>44</v>
      </c>
      <c r="C29" s="26" t="s">
        <v>16</v>
      </c>
      <c r="D29" s="19">
        <v>80</v>
      </c>
      <c r="E29" s="18">
        <v>225.76</v>
      </c>
      <c r="F29" s="8">
        <f>D29*E29</f>
        <v>18060.8</v>
      </c>
      <c r="G29" s="18">
        <v>226.31</v>
      </c>
      <c r="H29" s="8">
        <f t="shared" si="0"/>
        <v>18104.8</v>
      </c>
      <c r="I29" s="18">
        <v>226.42</v>
      </c>
      <c r="J29" s="8">
        <f t="shared" si="1"/>
        <v>18113.599999999999</v>
      </c>
      <c r="K29" s="24">
        <f t="shared" si="2"/>
        <v>226.16333333333333</v>
      </c>
      <c r="L29" s="17">
        <f t="shared" si="3"/>
        <v>0.35360052790307617</v>
      </c>
      <c r="M29" s="9">
        <f t="shared" si="4"/>
        <v>1.5634741613129576E-3</v>
      </c>
      <c r="N29" s="10">
        <f t="shared" si="5"/>
        <v>18092.8</v>
      </c>
    </row>
    <row r="30" spans="1:14" ht="38.25">
      <c r="A30" s="25">
        <v>25</v>
      </c>
      <c r="B30" s="28" t="s">
        <v>45</v>
      </c>
      <c r="C30" s="26" t="s">
        <v>16</v>
      </c>
      <c r="D30" s="23">
        <v>40</v>
      </c>
      <c r="E30" s="18">
        <v>345.2</v>
      </c>
      <c r="F30" s="8">
        <f>D30*E30</f>
        <v>13808</v>
      </c>
      <c r="G30" s="18">
        <v>345.42</v>
      </c>
      <c r="H30" s="8">
        <f t="shared" si="0"/>
        <v>13816.800000000001</v>
      </c>
      <c r="I30" s="18">
        <v>346.08</v>
      </c>
      <c r="J30" s="8">
        <f t="shared" si="1"/>
        <v>13843.199999999999</v>
      </c>
      <c r="K30" s="24">
        <f t="shared" si="2"/>
        <v>345.56666666666666</v>
      </c>
      <c r="L30" s="17">
        <f t="shared" si="3"/>
        <v>0.45796651988254228</v>
      </c>
      <c r="M30" s="9">
        <f t="shared" si="4"/>
        <v>1.3252624285209095E-3</v>
      </c>
      <c r="N30" s="10">
        <f t="shared" si="5"/>
        <v>13822.8</v>
      </c>
    </row>
    <row r="31" spans="1:14" ht="29.25" customHeight="1">
      <c r="A31" s="25">
        <v>26</v>
      </c>
      <c r="B31" s="28" t="s">
        <v>46</v>
      </c>
      <c r="C31" s="26" t="s">
        <v>16</v>
      </c>
      <c r="D31" s="19">
        <v>182</v>
      </c>
      <c r="E31" s="18">
        <v>2384.48</v>
      </c>
      <c r="F31" s="8">
        <f>D31*E31</f>
        <v>433975.36</v>
      </c>
      <c r="G31" s="18">
        <v>2384.6999999999998</v>
      </c>
      <c r="H31" s="8">
        <f t="shared" si="0"/>
        <v>434015.39999999997</v>
      </c>
      <c r="I31" s="18">
        <v>2385.36</v>
      </c>
      <c r="J31" s="8">
        <f t="shared" si="1"/>
        <v>434135.52</v>
      </c>
      <c r="K31" s="24">
        <f t="shared" si="2"/>
        <v>2384.8466666666668</v>
      </c>
      <c r="L31" s="17">
        <f t="shared" si="3"/>
        <v>0.45796651988264242</v>
      </c>
      <c r="M31" s="9">
        <f t="shared" si="4"/>
        <v>1.9203185105512406E-4</v>
      </c>
      <c r="N31" s="10">
        <f t="shared" si="5"/>
        <v>434042.7</v>
      </c>
    </row>
    <row r="32" spans="1:14" ht="38.25">
      <c r="A32" s="25">
        <v>27</v>
      </c>
      <c r="B32" s="28" t="s">
        <v>47</v>
      </c>
      <c r="C32" s="26" t="s">
        <v>16</v>
      </c>
      <c r="D32" s="19">
        <v>255</v>
      </c>
      <c r="E32" s="18">
        <v>56.3</v>
      </c>
      <c r="F32" s="8">
        <f>D32*E32</f>
        <v>14356.5</v>
      </c>
      <c r="G32" s="18">
        <v>56.08</v>
      </c>
      <c r="H32" s="8">
        <f t="shared" si="0"/>
        <v>14300.4</v>
      </c>
      <c r="I32" s="18">
        <v>56.96</v>
      </c>
      <c r="J32" s="8">
        <f t="shared" si="1"/>
        <v>14524.800000000001</v>
      </c>
      <c r="K32" s="24">
        <f t="shared" si="2"/>
        <v>56.446666666666665</v>
      </c>
      <c r="L32" s="17">
        <f t="shared" si="3"/>
        <v>0.457966519882331</v>
      </c>
      <c r="M32" s="9">
        <f t="shared" si="4"/>
        <v>8.1132606569445671E-3</v>
      </c>
      <c r="N32" s="10">
        <f t="shared" si="5"/>
        <v>14394.75</v>
      </c>
    </row>
    <row r="33" spans="1:14" ht="38.25">
      <c r="A33" s="25">
        <v>28</v>
      </c>
      <c r="B33" s="28" t="s">
        <v>48</v>
      </c>
      <c r="C33" s="26" t="s">
        <v>16</v>
      </c>
      <c r="D33" s="19">
        <v>30</v>
      </c>
      <c r="E33" s="18">
        <v>16.72</v>
      </c>
      <c r="F33" s="8">
        <f>D33*E33</f>
        <v>501.59999999999997</v>
      </c>
      <c r="G33" s="18">
        <v>17.489999999999998</v>
      </c>
      <c r="H33" s="8">
        <f t="shared" si="0"/>
        <v>524.69999999999993</v>
      </c>
      <c r="I33" s="18">
        <v>17.600000000000001</v>
      </c>
      <c r="J33" s="8">
        <f t="shared" si="1"/>
        <v>528</v>
      </c>
      <c r="K33" s="24">
        <f t="shared" si="2"/>
        <v>17.27</v>
      </c>
      <c r="L33" s="17">
        <f t="shared" si="3"/>
        <v>0.47947888378951925</v>
      </c>
      <c r="M33" s="9">
        <f t="shared" si="4"/>
        <v>2.7763687538478243E-2</v>
      </c>
      <c r="N33" s="10">
        <f t="shared" si="5"/>
        <v>518.1</v>
      </c>
    </row>
    <row r="34" spans="1:14">
      <c r="A34" s="11"/>
      <c r="B34" s="27" t="s">
        <v>10</v>
      </c>
      <c r="C34" s="12"/>
      <c r="D34" s="13"/>
      <c r="E34" s="14"/>
      <c r="F34" s="16">
        <f>SUM(F6:F33)</f>
        <v>964391.1</v>
      </c>
      <c r="G34" s="14"/>
      <c r="H34" s="16">
        <f>SUM(H6:H33)</f>
        <v>964020.94999999984</v>
      </c>
      <c r="I34" s="14"/>
      <c r="J34" s="16">
        <f>SUM(J6:J33)</f>
        <v>968415.78000000014</v>
      </c>
      <c r="K34" s="14"/>
      <c r="L34" s="14"/>
      <c r="M34" s="14"/>
      <c r="N34" s="14">
        <f>SUM(N6:N33)</f>
        <v>965615.29999999993</v>
      </c>
    </row>
    <row r="37" spans="1:14" ht="15.75">
      <c r="A37" s="6"/>
      <c r="B37" s="35" t="s">
        <v>20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</sheetData>
  <mergeCells count="16">
    <mergeCell ref="A1:N1"/>
    <mergeCell ref="B37:N3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2023-03-29T11:13:08Z</cp:lastPrinted>
  <dcterms:created xsi:type="dcterms:W3CDTF">2018-12-14T15:08:00Z</dcterms:created>
  <dcterms:modified xsi:type="dcterms:W3CDTF">2023-03-29T11:24:03Z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