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овая папка2020\Универсальное дезин.ср-во 2020г\"/>
    </mc:Choice>
  </mc:AlternateContent>
  <bookViews>
    <workbookView xWindow="0" yWindow="0" windowWidth="28800" windowHeight="12300"/>
  </bookViews>
  <sheets>
    <sheet name="Расчет цены (2)" sheetId="3" r:id="rId1"/>
  </sheets>
  <calcPr calcId="162913"/>
</workbook>
</file>

<file path=xl/calcChain.xml><?xml version="1.0" encoding="utf-8"?>
<calcChain xmlns="http://schemas.openxmlformats.org/spreadsheetml/2006/main">
  <c r="O7" i="3" l="1"/>
  <c r="P7" i="3" s="1"/>
  <c r="Q7" i="3" s="1"/>
  <c r="R7" i="3" s="1"/>
  <c r="M7" i="3"/>
  <c r="L7" i="3"/>
  <c r="N7" i="3" l="1"/>
  <c r="R8" i="3" l="1"/>
</calcChain>
</file>

<file path=xl/sharedStrings.xml><?xml version="1.0" encoding="utf-8"?>
<sst xmlns="http://schemas.openxmlformats.org/spreadsheetml/2006/main" count="29" uniqueCount="29">
  <si>
    <t>№</t>
  </si>
  <si>
    <t>Ед. изм</t>
  </si>
  <si>
    <t>Кол-во</t>
  </si>
  <si>
    <t>Коммерческие предложения (руб./ед.изм.)</t>
  </si>
  <si>
    <t>Среднее квадратичное отклонение</t>
  </si>
  <si>
    <t xml:space="preserve">Средняя арифметическая цена за единицу     &lt;ц&gt; </t>
  </si>
  <si>
    <t>Применяемый коэффициент</t>
  </si>
  <si>
    <t>-</t>
  </si>
  <si>
    <t>Цена за единицу изм. (руб.)</t>
  </si>
  <si>
    <t>Цена за единицу изм. с округлением (вниз) до сотых долей после запятой (руб.)</t>
  </si>
  <si>
    <t>Наименование предмета договора</t>
  </si>
  <si>
    <t>Данные реестра договоров (руб./ед.изм.)</t>
  </si>
  <si>
    <t>Номер сведений о договоре</t>
  </si>
  <si>
    <r>
      <t xml:space="preserve">коэффициент вариации цен V (%)           </t>
    </r>
    <r>
      <rPr>
        <i/>
        <sz val="10"/>
        <color theme="1"/>
        <rFont val="Arial"/>
        <family val="2"/>
        <charset val="204"/>
      </rPr>
      <t xml:space="preserve">         (не должен превышать 33%)</t>
    </r>
  </si>
  <si>
    <t>Приложение № 1</t>
  </si>
  <si>
    <t>Специалист по закупкам</t>
  </si>
  <si>
    <t>Разина Н.В.</t>
  </si>
  <si>
    <t xml:space="preserve">КП 1 </t>
  </si>
  <si>
    <t>КП 2</t>
  </si>
  <si>
    <t>КП3</t>
  </si>
  <si>
    <t xml:space="preserve">Расчет и обоснование начальной (максимальной) цены договора методом сопоставимых рыночных цен (Н(М)ЦД) 
</t>
  </si>
  <si>
    <t>Однородность совокупности значений выявленных цен, используемых в расчете Н(М)ЦД</t>
  </si>
  <si>
    <t>Н(М)ЦД, определяемая методом сопоставимых рыночных цен (анализа рынка)*</t>
  </si>
  <si>
    <r>
      <rPr>
        <b/>
        <sz val="10"/>
        <color theme="1"/>
        <rFont val="Arial"/>
        <family val="2"/>
        <charset val="204"/>
      </rPr>
      <t>Расчет Н(М)ЦД по формуле</t>
    </r>
    <r>
      <rPr>
        <sz val="10"/>
        <color theme="1"/>
        <rFont val="Arial"/>
        <family val="2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</si>
  <si>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Н(М)ЦД договора с учетом округления цены за единицу (руб.)</t>
  </si>
  <si>
    <t>Универсальное дезинфицирующее средство</t>
  </si>
  <si>
    <t>литр</t>
  </si>
  <si>
    <t>Начальная (максимальная) цена составляет 421 260,00  (четыреста двадцать одна тысяча двести шестьдесят) рублей 00 копеек</t>
  </si>
  <si>
    <t>к техническому заданию  на закупку универсального дезинфицирующего средства для  нужд ГАУСО МО "Ступинский КЦСОН"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</si>
</sst>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u/>
      <sz val="12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Fill="1" applyAlignment="1" applyProtection="1">
      <alignment vertical="center"/>
      <protection locked="0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2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Alignment="1" applyProtection="1">
      <alignment vertical="center"/>
      <protection locked="0"/>
    </xf>
    <xf numFmtId="14" fontId="4" fillId="2" borderId="0" xfId="0" applyNumberFormat="1" applyFont="1" applyFill="1"/>
    <xf numFmtId="0" fontId="3" fillId="2" borderId="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" xfId="0" applyFont="1" applyBorder="1"/>
    <xf numFmtId="0" fontId="7" fillId="2" borderId="2" xfId="0" applyFont="1" applyFill="1" applyBorder="1" applyAlignment="1">
      <alignment horizontal="center" vertical="center" wrapText="1"/>
    </xf>
    <xf numFmtId="0" fontId="6" fillId="0" borderId="8" xfId="0" applyFont="1" applyBorder="1"/>
    <xf numFmtId="0" fontId="1" fillId="0" borderId="2" xfId="0" applyFont="1" applyBorder="1"/>
    <xf numFmtId="0" fontId="8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43" fontId="6" fillId="2" borderId="2" xfId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wrapText="1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center" wrapText="1"/>
      <protection locked="0"/>
    </xf>
    <xf numFmtId="0" fontId="1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right" vertical="center" wrapText="1"/>
    </xf>
    <xf numFmtId="2" fontId="6" fillId="0" borderId="2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5</xdr:row>
      <xdr:rowOff>952500</xdr:rowOff>
    </xdr:from>
    <xdr:to>
      <xdr:col>14</xdr:col>
      <xdr:colOff>0</xdr:colOff>
      <xdr:row>5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087225" y="3228975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5</xdr:row>
      <xdr:rowOff>923925</xdr:rowOff>
    </xdr:from>
    <xdr:to>
      <xdr:col>12</xdr:col>
      <xdr:colOff>1019175</xdr:colOff>
      <xdr:row>5</xdr:row>
      <xdr:rowOff>1362075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058525" y="32004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47625</xdr:colOff>
      <xdr:row>5</xdr:row>
      <xdr:rowOff>2085975</xdr:rowOff>
    </xdr:from>
    <xdr:to>
      <xdr:col>15</xdr:col>
      <xdr:colOff>19050</xdr:colOff>
      <xdr:row>5</xdr:row>
      <xdr:rowOff>2438400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068300" y="4362450"/>
          <a:ext cx="14859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152400</xdr:colOff>
      <xdr:row>5</xdr:row>
      <xdr:rowOff>1809750</xdr:rowOff>
    </xdr:from>
    <xdr:to>
      <xdr:col>14</xdr:col>
      <xdr:colOff>304800</xdr:colOff>
      <xdr:row>5</xdr:row>
      <xdr:rowOff>2038350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173075" y="40862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5"/>
  <sheetViews>
    <sheetView tabSelected="1" topLeftCell="A4" zoomScale="70" zoomScaleNormal="70" workbookViewId="0">
      <selection activeCell="N7" sqref="N7"/>
    </sheetView>
  </sheetViews>
  <sheetFormatPr defaultColWidth="9.140625" defaultRowHeight="12.75" x14ac:dyDescent="0.2"/>
  <cols>
    <col min="1" max="1" width="5.85546875" style="1" customWidth="1"/>
    <col min="2" max="2" width="49.140625" style="1" customWidth="1"/>
    <col min="3" max="3" width="7.85546875" style="1" customWidth="1"/>
    <col min="4" max="4" width="9.5703125" style="1" customWidth="1"/>
    <col min="5" max="5" width="11.7109375" style="1" customWidth="1"/>
    <col min="6" max="6" width="12.42578125" style="1" customWidth="1"/>
    <col min="7" max="7" width="11.85546875" style="1" customWidth="1"/>
    <col min="8" max="8" width="2.140625" style="1" customWidth="1"/>
    <col min="9" max="9" width="9.85546875" style="1" customWidth="1"/>
    <col min="10" max="10" width="11" style="1" customWidth="1"/>
    <col min="11" max="11" width="9.42578125" style="1" hidden="1" customWidth="1"/>
    <col min="12" max="12" width="14.7109375" style="1" customWidth="1"/>
    <col min="13" max="13" width="15.42578125" style="1" customWidth="1"/>
    <col min="14" max="14" width="14.28515625" style="1" customWidth="1"/>
    <col min="15" max="15" width="22.7109375" style="1" customWidth="1"/>
    <col min="16" max="16" width="23.140625" style="1" customWidth="1"/>
    <col min="17" max="17" width="12.42578125" style="1" customWidth="1"/>
    <col min="18" max="18" width="16.42578125" style="1" bestFit="1" customWidth="1"/>
    <col min="19" max="16384" width="9.140625" style="1"/>
  </cols>
  <sheetData>
    <row r="1" spans="1:18" ht="30.75" customHeight="1" x14ac:dyDescent="0.2">
      <c r="O1" s="1" t="s">
        <v>14</v>
      </c>
      <c r="P1" s="26"/>
      <c r="Q1" s="27"/>
      <c r="R1" s="27"/>
    </row>
    <row r="3" spans="1:18" ht="27" customHeight="1" x14ac:dyDescent="0.2">
      <c r="A3" s="28" t="s">
        <v>20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1:18" ht="27" customHeight="1" x14ac:dyDescent="0.2">
      <c r="A4" s="13"/>
      <c r="B4" s="13"/>
      <c r="C4" s="3"/>
      <c r="D4" s="3"/>
      <c r="E4" s="29" t="s">
        <v>28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13"/>
      <c r="Q4" s="13"/>
      <c r="R4" s="13"/>
    </row>
    <row r="5" spans="1:18" ht="39" customHeight="1" x14ac:dyDescent="0.2">
      <c r="A5" s="30" t="s">
        <v>0</v>
      </c>
      <c r="B5" s="30" t="s">
        <v>10</v>
      </c>
      <c r="C5" s="31" t="s">
        <v>1</v>
      </c>
      <c r="D5" s="31" t="s">
        <v>2</v>
      </c>
      <c r="E5" s="33" t="s">
        <v>3</v>
      </c>
      <c r="F5" s="29"/>
      <c r="G5" s="29"/>
      <c r="H5" s="34"/>
      <c r="I5" s="34"/>
      <c r="J5" s="33" t="s">
        <v>11</v>
      </c>
      <c r="K5" s="35"/>
      <c r="L5" s="36" t="s">
        <v>21</v>
      </c>
      <c r="M5" s="36"/>
      <c r="N5" s="36"/>
      <c r="O5" s="37" t="s">
        <v>22</v>
      </c>
      <c r="P5" s="37"/>
      <c r="Q5" s="37"/>
      <c r="R5" s="37"/>
    </row>
    <row r="6" spans="1:18" ht="196.5" customHeight="1" x14ac:dyDescent="0.2">
      <c r="A6" s="30"/>
      <c r="B6" s="31"/>
      <c r="C6" s="32"/>
      <c r="D6" s="32"/>
      <c r="E6" s="4" t="s">
        <v>17</v>
      </c>
      <c r="F6" s="4" t="s">
        <v>18</v>
      </c>
      <c r="G6" s="4" t="s">
        <v>19</v>
      </c>
      <c r="H6" s="4"/>
      <c r="I6" s="4"/>
      <c r="J6" s="4" t="s">
        <v>12</v>
      </c>
      <c r="K6" s="4" t="s">
        <v>6</v>
      </c>
      <c r="L6" s="12" t="s">
        <v>5</v>
      </c>
      <c r="M6" s="12" t="s">
        <v>4</v>
      </c>
      <c r="N6" s="12" t="s">
        <v>13</v>
      </c>
      <c r="O6" s="5" t="s">
        <v>23</v>
      </c>
      <c r="P6" s="12" t="s">
        <v>8</v>
      </c>
      <c r="Q6" s="12" t="s">
        <v>9</v>
      </c>
      <c r="R6" s="12" t="s">
        <v>24</v>
      </c>
    </row>
    <row r="7" spans="1:18" ht="30" customHeight="1" x14ac:dyDescent="0.2">
      <c r="A7" s="14">
        <v>1</v>
      </c>
      <c r="B7" s="20" t="s">
        <v>25</v>
      </c>
      <c r="C7" s="19" t="s">
        <v>26</v>
      </c>
      <c r="D7" s="38">
        <v>600</v>
      </c>
      <c r="E7" s="39">
        <v>715.83</v>
      </c>
      <c r="F7" s="40">
        <v>728</v>
      </c>
      <c r="G7" s="40">
        <v>662.49</v>
      </c>
      <c r="H7" s="6"/>
      <c r="I7" s="6"/>
      <c r="J7" s="7"/>
      <c r="K7" s="7" t="s">
        <v>7</v>
      </c>
      <c r="L7" s="6">
        <f t="shared" ref="L7" si="0">AVERAGE(E7:G7)</f>
        <v>702.10666666666657</v>
      </c>
      <c r="M7" s="8">
        <f t="shared" ref="M7" si="1">STDEV(E7:G7)</f>
        <v>34.844474932668071</v>
      </c>
      <c r="N7" s="8">
        <f t="shared" ref="N7" si="2">M7/L7*100</f>
        <v>4.9628463290480189</v>
      </c>
      <c r="O7" s="6">
        <f t="shared" ref="O7" si="3">((D7/3)*(SUM(E7:G7)))</f>
        <v>421263.99999999994</v>
      </c>
      <c r="P7" s="6">
        <f t="shared" ref="P7" si="4">O7/D7</f>
        <v>702.10666666666657</v>
      </c>
      <c r="Q7" s="6">
        <f t="shared" ref="Q7" si="5">ROUNDDOWN(P7,2)</f>
        <v>702.1</v>
      </c>
      <c r="R7" s="6">
        <f t="shared" ref="R7" si="6">Q7*D7</f>
        <v>421260</v>
      </c>
    </row>
    <row r="8" spans="1:18" ht="30" customHeight="1" x14ac:dyDescent="0.25">
      <c r="A8" s="16"/>
      <c r="B8" s="17"/>
      <c r="C8" s="15"/>
      <c r="D8" s="15"/>
      <c r="E8" s="18"/>
      <c r="F8" s="18"/>
      <c r="G8" s="18"/>
      <c r="H8" s="6"/>
      <c r="I8" s="6"/>
      <c r="J8" s="7"/>
      <c r="K8" s="7"/>
      <c r="L8" s="6"/>
      <c r="M8" s="8"/>
      <c r="N8" s="8"/>
      <c r="O8" s="6"/>
      <c r="P8" s="6"/>
      <c r="Q8" s="6"/>
      <c r="R8" s="21">
        <f>SUM(R7:R7)</f>
        <v>421260</v>
      </c>
    </row>
    <row r="9" spans="1:18" ht="23.25" customHeight="1" x14ac:dyDescent="0.2">
      <c r="A9" s="22" t="s">
        <v>27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5.75" customHeight="1" x14ac:dyDescent="0.2">
      <c r="A10" s="23"/>
      <c r="B10" s="23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</row>
    <row r="11" spans="1:18" s="2" customFormat="1" ht="15.75" customHeight="1" x14ac:dyDescent="0.2">
      <c r="A11" s="24" t="s">
        <v>15</v>
      </c>
      <c r="B11" s="24"/>
      <c r="C11" s="24"/>
      <c r="D11" s="9"/>
      <c r="E11" s="25" t="s">
        <v>16</v>
      </c>
      <c r="F11" s="25"/>
      <c r="G11" s="25"/>
      <c r="H11" s="25"/>
      <c r="I11" s="25"/>
      <c r="J11" s="25"/>
      <c r="K11" s="10"/>
      <c r="L11" s="10"/>
      <c r="M11" s="10"/>
      <c r="N11" s="10"/>
      <c r="O11" s="10"/>
      <c r="P11" s="10"/>
      <c r="Q11" s="10"/>
      <c r="R11" s="10"/>
    </row>
    <row r="12" spans="1:18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x14ac:dyDescent="0.2">
      <c r="A13" s="9"/>
      <c r="B13" s="11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 x14ac:dyDescent="0.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x14ac:dyDescent="0.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</sheetData>
  <dataConsolidate/>
  <mergeCells count="16">
    <mergeCell ref="P1:R1"/>
    <mergeCell ref="A3:R3"/>
    <mergeCell ref="E4:O4"/>
    <mergeCell ref="A5:A6"/>
    <mergeCell ref="B5:B6"/>
    <mergeCell ref="C5:C6"/>
    <mergeCell ref="D5:D6"/>
    <mergeCell ref="E5:I5"/>
    <mergeCell ref="J5:K5"/>
    <mergeCell ref="L5:N5"/>
    <mergeCell ref="O5:R5"/>
    <mergeCell ref="A9:R9"/>
    <mergeCell ref="A10:B10"/>
    <mergeCell ref="A11:C11"/>
    <mergeCell ref="E11:F11"/>
    <mergeCell ref="G11:J11"/>
  </mergeCells>
  <printOptions horizontalCentered="1" verticalCentered="1"/>
  <pageMargins left="0.43307086614173229" right="0.19685039370078741" top="0.27559055118110237" bottom="0" header="0.15748031496062992" footer="0.31496062992125984"/>
  <pageSetup paperSize="9" scale="27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user</cp:lastModifiedBy>
  <cp:lastPrinted>2020-07-16T06:40:43Z</cp:lastPrinted>
  <dcterms:created xsi:type="dcterms:W3CDTF">2014-01-15T18:15:09Z</dcterms:created>
  <dcterms:modified xsi:type="dcterms:W3CDTF">2020-08-24T07:41:18Z</dcterms:modified>
</cp:coreProperties>
</file>