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Y:\ремонт документация\"/>
    </mc:Choice>
  </mc:AlternateContent>
  <bookViews>
    <workbookView xWindow="0" yWindow="0" windowWidth="28800" windowHeight="13935"/>
  </bookViews>
  <sheets>
    <sheet name="Расчет НМЦ" sheetId="4" r:id="rId1"/>
  </sheets>
  <definedNames>
    <definedName name="_xlnm.Print_Area" localSheetId="0">'Расчет НМЦ'!$A$1:$J$12</definedName>
  </definedNames>
  <calcPr calcId="152511" concurrentCalc="0"/>
</workbook>
</file>

<file path=xl/calcChain.xml><?xml version="1.0" encoding="utf-8"?>
<calcChain xmlns="http://schemas.openxmlformats.org/spreadsheetml/2006/main">
  <c r="K8" i="4" l="1"/>
  <c r="K9" i="4"/>
  <c r="L9" i="4"/>
  <c r="G8" i="4"/>
  <c r="H8" i="4"/>
  <c r="I8" i="4"/>
  <c r="J8" i="4"/>
  <c r="J9" i="4"/>
</calcChain>
</file>

<file path=xl/sharedStrings.xml><?xml version="1.0" encoding="utf-8"?>
<sst xmlns="http://schemas.openxmlformats.org/spreadsheetml/2006/main" count="26" uniqueCount="25">
  <si>
    <t>Среднее квадратичное отклонение</t>
  </si>
  <si>
    <t>Количество источников ценовой информации</t>
  </si>
  <si>
    <r>
      <t>Средняя арифметическая цена за единицу     &lt;</t>
    </r>
    <r>
      <rPr>
        <i/>
        <sz val="10"/>
        <color indexed="8"/>
        <rFont val="Times New Roman"/>
        <family val="1"/>
        <charset val="204"/>
      </rPr>
      <t>ц</t>
    </r>
    <r>
      <rPr>
        <sz val="10"/>
        <color indexed="8"/>
        <rFont val="Times New Roman"/>
        <family val="1"/>
        <charset val="204"/>
      </rPr>
      <t xml:space="preserve">&gt; </t>
    </r>
  </si>
  <si>
    <t>Однородность совокупности значений выявленных цен, используемых в расчете НМЦК</t>
  </si>
  <si>
    <t>НМЦК, определяемая методом сопоставимых рыночных цен (анализа рынка)</t>
  </si>
  <si>
    <t>Основные характеристики объекта закупки:</t>
  </si>
  <si>
    <t>Цены поставщиков (исполнителей, подрядчиков) за единицу товара (работы, услуги), рублей</t>
  </si>
  <si>
    <t>№ пп</t>
  </si>
  <si>
    <t>Наименование</t>
  </si>
  <si>
    <t xml:space="preserve">Кол-во </t>
  </si>
  <si>
    <t>Поставщик № 1</t>
  </si>
  <si>
    <r>
      <t xml:space="preserve">Расчет НМЦК по формуле                             v - количество (объем) закупаемого товара (работы, услуги);
</t>
    </r>
    <r>
      <rPr>
        <i/>
        <sz val="10"/>
        <color indexed="8"/>
        <rFont val="Times New Roman"/>
        <family val="1"/>
        <charset val="204"/>
      </rPr>
      <t>n</t>
    </r>
    <r>
      <rPr>
        <sz val="10"/>
        <color indexed="8"/>
        <rFont val="Times New Roman"/>
        <family val="1"/>
        <charset val="204"/>
      </rPr>
      <t xml:space="preserve"> - количество значений, используемых в расчете;
</t>
    </r>
    <r>
      <rPr>
        <i/>
        <sz val="10"/>
        <color indexed="8"/>
        <rFont val="Times New Roman"/>
        <family val="1"/>
        <charset val="204"/>
      </rPr>
      <t>i</t>
    </r>
    <r>
      <rPr>
        <sz val="10"/>
        <color indexed="8"/>
        <rFont val="Times New Roman"/>
        <family val="1"/>
        <charset val="204"/>
      </rPr>
      <t xml:space="preserve"> - номер источника ценовой информации;
     - цена единицы</t>
    </r>
  </si>
  <si>
    <t>Ед. изм.</t>
  </si>
  <si>
    <t>Итого</t>
  </si>
  <si>
    <t>Предмет договора:</t>
  </si>
  <si>
    <t>ОБОСНОВАНИЕ НАЧАЛЬНОЙ (МАКСИМАЛЬНОЙ) ЦЕНЫ ДОГОВОРА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</si>
  <si>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</si>
  <si>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Используемый метод определения НМЦК:</t>
  </si>
  <si>
    <t>шт</t>
  </si>
  <si>
    <t>Локальный сметный расчет</t>
  </si>
  <si>
    <t>В соответствии с документацией</t>
  </si>
  <si>
    <t>Проектно-сметный</t>
  </si>
  <si>
    <t>Выполнение работ по текущему ремонту помещений в здании по адресу: Московская область, г. Мытищи, ул. Мира, д. 7, корп. 1, этаж 6, пом. № 26,28,29</t>
  </si>
  <si>
    <t>Руководитель отдела, Разборова Елена Валерьевна, 7 (495) 786 5405 _______________________________</t>
  </si>
  <si>
    <t>Итого: 3 103 434 (Три миллиона сто три тысячи четыреста тридцать четыре) рубля 72 копейки, в т.ч. НДС.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</si>
</sst>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1" x14ac:knownFonts="1"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A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46">
    <xf numFmtId="0" fontId="0" fillId="0" borderId="0" xfId="0"/>
    <xf numFmtId="0" fontId="2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justify" vertical="center"/>
    </xf>
    <xf numFmtId="0" fontId="3" fillId="0" borderId="0" xfId="0" quotePrefix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 vertical="top"/>
    </xf>
    <xf numFmtId="0" fontId="3" fillId="0" borderId="0" xfId="0" applyFont="1" applyFill="1" applyBorder="1"/>
    <xf numFmtId="164" fontId="6" fillId="0" borderId="0" xfId="1" applyFont="1" applyFill="1" applyBorder="1"/>
    <xf numFmtId="164" fontId="6" fillId="0" borderId="0" xfId="1" applyFont="1" applyFill="1"/>
    <xf numFmtId="4" fontId="8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9" fillId="0" borderId="0" xfId="0" applyNumberFormat="1" applyFont="1" applyFill="1" applyAlignment="1">
      <alignment horizontal="center" vertical="top"/>
    </xf>
    <xf numFmtId="0" fontId="3" fillId="0" borderId="3" xfId="0" applyFont="1" applyFill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0" xfId="0" applyFont="1" applyFill="1"/>
    <xf numFmtId="0" fontId="9" fillId="0" borderId="1" xfId="0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center" vertical="top"/>
    </xf>
    <xf numFmtId="0" fontId="9" fillId="0" borderId="0" xfId="0" applyFont="1" applyFill="1" applyAlignment="1">
      <alignment horizontal="center" vertical="top"/>
    </xf>
    <xf numFmtId="4" fontId="9" fillId="0" borderId="0" xfId="0" applyNumberFormat="1" applyFont="1" applyFill="1" applyBorder="1" applyAlignment="1">
      <alignment horizontal="center" vertical="top"/>
    </xf>
    <xf numFmtId="0" fontId="10" fillId="0" borderId="1" xfId="0" applyFont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right" vertical="center" wrapText="1"/>
    </xf>
    <xf numFmtId="0" fontId="8" fillId="0" borderId="6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left" vertical="center" wrapText="1"/>
    </xf>
    <xf numFmtId="2" fontId="2" fillId="0" borderId="1" xfId="0" applyNumberFormat="1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6</xdr:row>
      <xdr:rowOff>952500</xdr:rowOff>
    </xdr:from>
    <xdr:to>
      <xdr:col>9</xdr:col>
      <xdr:colOff>0</xdr:colOff>
      <xdr:row>6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439275" y="3762375"/>
          <a:ext cx="1333500" cy="3524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47625</xdr:colOff>
      <xdr:row>6</xdr:row>
      <xdr:rowOff>923925</xdr:rowOff>
    </xdr:from>
    <xdr:to>
      <xdr:col>8</xdr:col>
      <xdr:colOff>19050</xdr:colOff>
      <xdr:row>6</xdr:row>
      <xdr:rowOff>1362075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887075" y="3733800"/>
          <a:ext cx="1000125" cy="4381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9</xdr:col>
      <xdr:colOff>66674</xdr:colOff>
      <xdr:row>6</xdr:row>
      <xdr:rowOff>1409700</xdr:rowOff>
    </xdr:from>
    <xdr:to>
      <xdr:col>9</xdr:col>
      <xdr:colOff>1571625</xdr:colOff>
      <xdr:row>6</xdr:row>
      <xdr:rowOff>1733550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353799" y="3419475"/>
          <a:ext cx="1504951" cy="323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9</xdr:col>
      <xdr:colOff>247650</xdr:colOff>
      <xdr:row>6</xdr:row>
      <xdr:rowOff>1247775</xdr:rowOff>
    </xdr:from>
    <xdr:to>
      <xdr:col>9</xdr:col>
      <xdr:colOff>400050</xdr:colOff>
      <xdr:row>6</xdr:row>
      <xdr:rowOff>1476375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020425" y="4057650"/>
          <a:ext cx="152400" cy="2286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tabSelected="1" zoomScaleNormal="100" zoomScaleSheetLayoutView="100" workbookViewId="0">
      <selection activeCell="A10" sqref="A10:J10"/>
    </sheetView>
  </sheetViews>
  <sheetFormatPr defaultColWidth="9.140625" defaultRowHeight="15.75" x14ac:dyDescent="0.25"/>
  <cols>
    <col min="1" max="1" width="9.42578125" style="12" customWidth="1"/>
    <col min="2" max="2" width="11.5703125" style="12" customWidth="1"/>
    <col min="3" max="3" width="31.7109375" style="12" customWidth="1"/>
    <col min="4" max="4" width="11.42578125" style="12" customWidth="1"/>
    <col min="5" max="5" width="10.42578125" style="12" customWidth="1"/>
    <col min="6" max="6" width="17.42578125" style="12" customWidth="1"/>
    <col min="7" max="7" width="15.5703125" style="12" customWidth="1"/>
    <col min="8" max="8" width="23.28515625" style="12" customWidth="1"/>
    <col min="9" max="9" width="24.5703125" style="12" customWidth="1"/>
    <col min="10" max="10" width="25.7109375" style="12" customWidth="1"/>
    <col min="11" max="12" width="14.28515625" style="26" customWidth="1"/>
    <col min="13" max="16384" width="9.140625" style="12"/>
  </cols>
  <sheetData>
    <row r="1" spans="1:12" ht="24" customHeight="1" x14ac:dyDescent="0.25">
      <c r="A1" s="37" t="s">
        <v>15</v>
      </c>
      <c r="B1" s="37"/>
      <c r="C1" s="37"/>
      <c r="D1" s="37"/>
      <c r="E1" s="37"/>
      <c r="F1" s="37"/>
      <c r="G1" s="37"/>
      <c r="H1" s="37"/>
      <c r="I1" s="37"/>
      <c r="J1" s="37"/>
    </row>
    <row r="2" spans="1:12" ht="18.75" customHeight="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12" ht="38.25" customHeight="1" x14ac:dyDescent="0.25">
      <c r="A3" s="36" t="s">
        <v>14</v>
      </c>
      <c r="B3" s="36"/>
      <c r="C3" s="36"/>
      <c r="D3" s="36"/>
      <c r="E3" s="36"/>
      <c r="F3" s="36"/>
      <c r="G3" s="38" t="s">
        <v>22</v>
      </c>
      <c r="H3" s="38"/>
      <c r="I3" s="38"/>
      <c r="J3" s="38"/>
    </row>
    <row r="4" spans="1:12" ht="21" customHeight="1" x14ac:dyDescent="0.25">
      <c r="A4" s="36" t="s">
        <v>5</v>
      </c>
      <c r="B4" s="36"/>
      <c r="C4" s="36"/>
      <c r="D4" s="36"/>
      <c r="E4" s="36"/>
      <c r="F4" s="36"/>
      <c r="G4" s="38" t="s">
        <v>20</v>
      </c>
      <c r="H4" s="38"/>
      <c r="I4" s="38"/>
      <c r="J4" s="38"/>
    </row>
    <row r="5" spans="1:12" ht="32.25" customHeight="1" x14ac:dyDescent="0.25">
      <c r="A5" s="35" t="s">
        <v>17</v>
      </c>
      <c r="B5" s="35"/>
      <c r="C5" s="35"/>
      <c r="D5" s="35"/>
      <c r="E5" s="35"/>
      <c r="F5" s="35"/>
      <c r="G5" s="36" t="s">
        <v>21</v>
      </c>
      <c r="H5" s="36"/>
      <c r="I5" s="36"/>
      <c r="J5" s="36"/>
    </row>
    <row r="6" spans="1:12" ht="39" customHeight="1" x14ac:dyDescent="0.25">
      <c r="A6" s="40" t="s">
        <v>7</v>
      </c>
      <c r="B6" s="40" t="s">
        <v>1</v>
      </c>
      <c r="C6" s="40" t="s">
        <v>8</v>
      </c>
      <c r="D6" s="40" t="s">
        <v>9</v>
      </c>
      <c r="E6" s="40" t="s">
        <v>12</v>
      </c>
      <c r="F6" s="34" t="s">
        <v>6</v>
      </c>
      <c r="G6" s="44" t="s">
        <v>3</v>
      </c>
      <c r="H6" s="44"/>
      <c r="I6" s="44"/>
      <c r="J6" s="1" t="s">
        <v>4</v>
      </c>
    </row>
    <row r="7" spans="1:12" ht="139.5" customHeight="1" x14ac:dyDescent="0.25">
      <c r="A7" s="40"/>
      <c r="B7" s="40"/>
      <c r="C7" s="45"/>
      <c r="D7" s="45"/>
      <c r="E7" s="45"/>
      <c r="F7" s="2" t="s">
        <v>19</v>
      </c>
      <c r="G7" s="20" t="s">
        <v>2</v>
      </c>
      <c r="H7" s="1" t="s">
        <v>0</v>
      </c>
      <c r="I7" s="1" t="s">
        <v>16</v>
      </c>
      <c r="J7" s="1" t="s">
        <v>11</v>
      </c>
      <c r="K7" s="27" t="s">
        <v>10</v>
      </c>
    </row>
    <row r="8" spans="1:12" s="13" customFormat="1" ht="96.75" customHeight="1" x14ac:dyDescent="0.25">
      <c r="A8" s="19">
        <v>1</v>
      </c>
      <c r="B8" s="22">
        <v>1</v>
      </c>
      <c r="C8" s="25" t="s">
        <v>22</v>
      </c>
      <c r="D8" s="24">
        <v>1</v>
      </c>
      <c r="E8" s="31" t="s">
        <v>18</v>
      </c>
      <c r="F8" s="23">
        <v>3103434.72</v>
      </c>
      <c r="G8" s="3">
        <f>ROUND((F8)/1,2)</f>
        <v>3103434.72</v>
      </c>
      <c r="H8" s="4">
        <f>SQRT((POWER(F8-G8,2)))</f>
        <v>0</v>
      </c>
      <c r="I8" s="4">
        <f>ROUND(H8/G8*100,2)</f>
        <v>0</v>
      </c>
      <c r="J8" s="3">
        <f>ROUND(G8*D8,2)</f>
        <v>3103434.72</v>
      </c>
      <c r="K8" s="28">
        <f>ROUND(D8*F8,2)</f>
        <v>3103434.72</v>
      </c>
      <c r="L8" s="29"/>
    </row>
    <row r="9" spans="1:12" s="13" customFormat="1" ht="28.5" customHeight="1" x14ac:dyDescent="0.25">
      <c r="A9" s="41" t="s">
        <v>13</v>
      </c>
      <c r="B9" s="42"/>
      <c r="C9" s="42"/>
      <c r="D9" s="42"/>
      <c r="E9" s="42"/>
      <c r="F9" s="42"/>
      <c r="G9" s="17"/>
      <c r="H9" s="18"/>
      <c r="I9" s="18"/>
      <c r="J9" s="17">
        <f>ROUND(SUM(J8:J8),2)</f>
        <v>3103434.72</v>
      </c>
      <c r="K9" s="28">
        <f>ROUND(SUM(K8:K8),2)</f>
        <v>3103434.72</v>
      </c>
      <c r="L9" s="21">
        <f>ROUND((K9)/1,2)</f>
        <v>3103434.72</v>
      </c>
    </row>
    <row r="10" spans="1:12" s="13" customFormat="1" ht="28.5" customHeight="1" x14ac:dyDescent="0.25">
      <c r="A10" s="43" t="s">
        <v>24</v>
      </c>
      <c r="B10" s="43"/>
      <c r="C10" s="43"/>
      <c r="D10" s="43"/>
      <c r="E10" s="43"/>
      <c r="F10" s="43"/>
      <c r="G10" s="43"/>
      <c r="H10" s="43"/>
      <c r="I10" s="43"/>
      <c r="J10" s="43"/>
      <c r="K10" s="30"/>
      <c r="L10" s="21"/>
    </row>
    <row r="11" spans="1:12" s="13" customFormat="1" ht="15.75" customHeight="1" x14ac:dyDescent="0.25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0"/>
      <c r="L11" s="21"/>
    </row>
    <row r="12" spans="1:12" ht="26.25" customHeight="1" x14ac:dyDescent="0.25">
      <c r="A12" s="36" t="s">
        <v>23</v>
      </c>
      <c r="B12" s="36"/>
      <c r="C12" s="36"/>
      <c r="D12" s="36"/>
      <c r="E12" s="36"/>
      <c r="F12" s="36"/>
      <c r="G12" s="36"/>
      <c r="H12" s="32">
        <v>44216</v>
      </c>
      <c r="I12" s="14"/>
      <c r="J12" s="14"/>
    </row>
    <row r="13" spans="1:12" ht="23.25" customHeight="1" x14ac:dyDescent="0.25">
      <c r="A13" s="10"/>
      <c r="B13" s="9"/>
      <c r="C13" s="9"/>
      <c r="D13" s="9"/>
      <c r="E13" s="9"/>
      <c r="F13" s="9"/>
      <c r="G13" s="14"/>
      <c r="H13" s="14"/>
      <c r="I13" s="14"/>
      <c r="J13" s="14"/>
    </row>
    <row r="14" spans="1:12" ht="31.5" customHeight="1" x14ac:dyDescent="0.25">
      <c r="A14" s="10"/>
      <c r="B14" s="5"/>
      <c r="C14" s="5"/>
      <c r="D14" s="5"/>
      <c r="E14" s="5"/>
      <c r="F14" s="33"/>
      <c r="G14" s="14"/>
      <c r="H14" s="14"/>
      <c r="I14" s="14"/>
      <c r="J14" s="14"/>
    </row>
    <row r="15" spans="1:12" ht="15.75" customHeight="1" x14ac:dyDescent="0.25">
      <c r="A15" s="36"/>
      <c r="B15" s="36"/>
      <c r="C15" s="36"/>
      <c r="D15" s="36"/>
      <c r="E15" s="36"/>
      <c r="F15" s="36"/>
      <c r="G15" s="14"/>
      <c r="H15" s="14"/>
      <c r="I15" s="14"/>
      <c r="J15" s="14"/>
    </row>
    <row r="16" spans="1:12" x14ac:dyDescent="0.25">
      <c r="A16" s="6"/>
      <c r="B16" s="14"/>
      <c r="C16" s="14"/>
      <c r="D16" s="14"/>
      <c r="E16" s="14"/>
      <c r="F16" s="14"/>
      <c r="G16" s="14"/>
      <c r="H16" s="14"/>
      <c r="I16" s="14"/>
      <c r="J16" s="14"/>
    </row>
    <row r="17" spans="1:10" x14ac:dyDescent="0.25">
      <c r="A17" s="14"/>
      <c r="B17" s="7"/>
      <c r="C17" s="7"/>
      <c r="D17" s="7"/>
      <c r="E17" s="7"/>
      <c r="F17" s="8"/>
      <c r="G17" s="8"/>
      <c r="H17" s="14"/>
      <c r="I17" s="14"/>
      <c r="J17" s="14"/>
    </row>
    <row r="18" spans="1:10" x14ac:dyDescent="0.25">
      <c r="A18" s="5"/>
      <c r="B18" s="10"/>
      <c r="C18" s="10"/>
      <c r="D18" s="10"/>
      <c r="E18" s="10"/>
      <c r="F18" s="8"/>
      <c r="G18" s="8"/>
      <c r="H18" s="14"/>
      <c r="I18" s="14"/>
      <c r="J18" s="14"/>
    </row>
    <row r="19" spans="1:10" x14ac:dyDescent="0.25">
      <c r="A19" s="39"/>
      <c r="B19" s="39"/>
      <c r="C19" s="39"/>
      <c r="D19" s="39"/>
      <c r="E19" s="39"/>
      <c r="F19" s="39"/>
      <c r="G19" s="14"/>
      <c r="H19" s="14"/>
      <c r="I19" s="14"/>
      <c r="J19" s="14"/>
    </row>
    <row r="20" spans="1:10" x14ac:dyDescent="0.25">
      <c r="A20" s="14"/>
      <c r="B20" s="14"/>
      <c r="C20" s="14"/>
      <c r="D20" s="14"/>
      <c r="E20" s="14"/>
      <c r="F20" s="14"/>
      <c r="G20" s="14"/>
      <c r="H20" s="15"/>
      <c r="I20" s="14"/>
      <c r="J20" s="14"/>
    </row>
    <row r="21" spans="1:10" x14ac:dyDescent="0.25">
      <c r="H21" s="16"/>
    </row>
  </sheetData>
  <sheetProtection selectLockedCells="1" selectUnlockedCells="1"/>
  <mergeCells count="19">
    <mergeCell ref="A19:F19"/>
    <mergeCell ref="A15:F15"/>
    <mergeCell ref="A6:A7"/>
    <mergeCell ref="B6:B7"/>
    <mergeCell ref="A9:F9"/>
    <mergeCell ref="A10:J10"/>
    <mergeCell ref="G6:I6"/>
    <mergeCell ref="C6:C7"/>
    <mergeCell ref="D6:D7"/>
    <mergeCell ref="E6:E7"/>
    <mergeCell ref="A11:J11"/>
    <mergeCell ref="A12:G12"/>
    <mergeCell ref="A5:F5"/>
    <mergeCell ref="G5:J5"/>
    <mergeCell ref="A1:J1"/>
    <mergeCell ref="A3:F3"/>
    <mergeCell ref="G3:J3"/>
    <mergeCell ref="A4:F4"/>
    <mergeCell ref="G4:J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10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НМЦ</vt:lpstr>
      <vt:lpstr>'Расчет НМЦ'!Область_печати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Анна Евтушенко</cp:lastModifiedBy>
  <cp:lastPrinted>2019-07-01T11:25:06Z</cp:lastPrinted>
  <dcterms:created xsi:type="dcterms:W3CDTF">2014-02-03T17:42:58Z</dcterms:created>
  <dcterms:modified xsi:type="dcterms:W3CDTF">2021-01-20T14:47:03Z</dcterms:modified>
</cp:coreProperties>
</file>