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НМЦК!$A$6:$N$43</definedName>
    <definedName name="_xlnm.Print_Area" localSheetId="0">НМЦК!$A$1:$N$49</definedName>
  </definedNames>
  <calcPr calcId="114210"/>
</workbook>
</file>

<file path=xl/calcChain.xml><?xml version="1.0" encoding="utf-8"?>
<calcChain xmlns="http://schemas.openxmlformats.org/spreadsheetml/2006/main">
  <c r="L7" i="1"/>
  <c r="K7"/>
  <c r="M7"/>
  <c r="L8"/>
  <c r="K8"/>
  <c r="M8"/>
  <c r="L9"/>
  <c r="K9"/>
  <c r="M9"/>
  <c r="L10"/>
  <c r="K10"/>
  <c r="M10"/>
  <c r="L11"/>
  <c r="K11"/>
  <c r="M11"/>
  <c r="L12"/>
  <c r="K12"/>
  <c r="M12"/>
  <c r="L13"/>
  <c r="K13"/>
  <c r="M13"/>
  <c r="L14"/>
  <c r="K14"/>
  <c r="M14"/>
  <c r="L15"/>
  <c r="K15"/>
  <c r="M15"/>
  <c r="L16"/>
  <c r="K16"/>
  <c r="M16"/>
  <c r="L17"/>
  <c r="K17"/>
  <c r="M17"/>
  <c r="L18"/>
  <c r="K18"/>
  <c r="M18"/>
  <c r="L19"/>
  <c r="K19"/>
  <c r="M19"/>
  <c r="L20"/>
  <c r="K20"/>
  <c r="M20"/>
  <c r="L21"/>
  <c r="K21"/>
  <c r="M21"/>
  <c r="L22"/>
  <c r="K22"/>
  <c r="M22"/>
  <c r="L23"/>
  <c r="K23"/>
  <c r="M23"/>
  <c r="L24"/>
  <c r="K24"/>
  <c r="M24"/>
  <c r="L25"/>
  <c r="K25"/>
  <c r="M25"/>
  <c r="L26"/>
  <c r="K26"/>
  <c r="M26"/>
  <c r="L27"/>
  <c r="K27"/>
  <c r="M27"/>
  <c r="L28"/>
  <c r="K28"/>
  <c r="M28"/>
  <c r="E29"/>
  <c r="L29"/>
  <c r="K29"/>
  <c r="M29"/>
  <c r="L30"/>
  <c r="K30"/>
  <c r="M30"/>
  <c r="L31"/>
  <c r="K31"/>
  <c r="M31"/>
  <c r="L32"/>
  <c r="K32"/>
  <c r="M32"/>
  <c r="L33"/>
  <c r="K33"/>
  <c r="M33"/>
  <c r="L34"/>
  <c r="K34"/>
  <c r="M34"/>
  <c r="L35"/>
  <c r="K35"/>
  <c r="M35"/>
  <c r="L36"/>
  <c r="K36"/>
  <c r="M36"/>
  <c r="L37"/>
  <c r="K37"/>
  <c r="M37"/>
  <c r="L38"/>
  <c r="K38"/>
  <c r="M38"/>
  <c r="L39"/>
  <c r="K39"/>
  <c r="M39"/>
  <c r="L40"/>
  <c r="K40"/>
  <c r="M40"/>
  <c r="L41"/>
  <c r="K41"/>
  <c r="M41"/>
  <c r="L42"/>
  <c r="K42"/>
  <c r="M42"/>
  <c r="L43"/>
  <c r="K43"/>
  <c r="M43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F7"/>
  <c r="F8"/>
  <c r="F9"/>
  <c r="F10"/>
  <c r="F11"/>
  <c r="F12"/>
  <c r="F13"/>
  <c r="F14"/>
  <c r="F15"/>
  <c r="F16"/>
  <c r="F17"/>
  <c r="F18"/>
  <c r="F20"/>
  <c r="F21"/>
  <c r="F22"/>
  <c r="F23"/>
  <c r="F24"/>
  <c r="F25"/>
  <c r="F26"/>
  <c r="F27"/>
  <c r="F28"/>
  <c r="F30"/>
  <c r="F31"/>
  <c r="F32"/>
  <c r="F33"/>
  <c r="F34"/>
  <c r="F35"/>
  <c r="F36"/>
  <c r="F37"/>
  <c r="F38"/>
  <c r="F39"/>
  <c r="F40"/>
  <c r="F41"/>
  <c r="F42"/>
  <c r="F43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F29"/>
  <c r="K6"/>
  <c r="N6"/>
  <c r="L6"/>
  <c r="F6"/>
  <c r="J6"/>
  <c r="J44"/>
  <c r="M6"/>
  <c r="F44"/>
  <c r="H44"/>
  <c r="N44"/>
</calcChain>
</file>

<file path=xl/sharedStrings.xml><?xml version="1.0" encoding="utf-8"?>
<sst xmlns="http://schemas.openxmlformats.org/spreadsheetml/2006/main" count="101" uniqueCount="61">
  <si>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</si>
  <si>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</si>
  <si>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</si>
  <si>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</si>
  <si>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</si>
  <si>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</si>
  <si>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</si>
  <si>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</si>
  <si>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</si>
  <si>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</si>
  <si>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</si>
  <si>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</si>
  <si>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</si>
  <si>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</si>
  <si>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</si>
  <si>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штука</t>
  </si>
  <si>
    <t>набор</t>
  </si>
  <si>
    <t>Источник 2
 КП № Н-02417 от 15.11.2022</t>
  </si>
  <si>
    <t>Источник 1
 КП № Т-04677 от 14.11.2022</t>
  </si>
  <si>
    <t>Источник 3
 КП -02417 от 15.11.2022</t>
  </si>
  <si>
    <t>,,</t>
  </si>
  <si>
    <t>Поставка реагентов для биохимического анализатора AU-480</t>
  </si>
  <si>
    <r>
      <t xml:space="preserve">Начальная максимальная цена договора – </t>
    </r>
    <r>
      <rPr>
        <b/>
        <sz val="11"/>
        <rFont val="Times New Roman"/>
        <family val="1"/>
        <charset val="204"/>
      </rPr>
      <t>3 578 716,92 рублей</t>
    </r>
    <r>
      <rPr>
        <sz val="11"/>
        <rFont val="Times New Roman"/>
        <family val="1"/>
        <charset val="204"/>
      </rPr>
      <t xml:space="preserve"> (Три миллиона пятьсот семьдесят восемь тысяч семьсот шестнадцать рублей 92 копейки) </t>
    </r>
  </si>
  <si>
    <t>Аланинаминотрансфераза (АЛТ) ИВД, реагент</t>
  </si>
  <si>
    <t>Общая аспартатаминотрансфераза ИВД, реагент</t>
  </si>
  <si>
    <t>Конъюгированный (прямой, связанный) билирубин ИВД, реагент</t>
  </si>
  <si>
    <t>Общий билирубин ИВД, реагент</t>
  </si>
  <si>
    <t>Общий холестерин ИВД, реагент</t>
  </si>
  <si>
    <t>Холестерин липопротеинов высокой плотности ИВД, реагент</t>
  </si>
  <si>
    <t>Холестерин липопротеинов низкой плотности ИВД, реагент</t>
  </si>
  <si>
    <t>Креатинин ИВД, реагент</t>
  </si>
  <si>
    <t>Железо ИВД, реагент</t>
  </si>
  <si>
    <t>Глюкоза ИВД, реагент</t>
  </si>
  <si>
    <t>Общий белок ИВД, реагент</t>
  </si>
  <si>
    <t>Мочевая кислота ИВД, реагент</t>
  </si>
  <si>
    <t>Мочевина/азот мочевины ИВД, реагент</t>
  </si>
  <si>
    <t>С-реактивный белок (СРБ) ИВД, реагент</t>
  </si>
  <si>
    <t>Общая амилаза ИВД, реагент</t>
  </si>
  <si>
    <t>Триглицерид ИВД, реагент</t>
  </si>
  <si>
    <t>Ферритин ИВД, реагент</t>
  </si>
  <si>
    <t>Бета-гемолитический стрептококк группы А антитела к стрептолизину O ИВД, реагент</t>
  </si>
  <si>
    <t>Ревматоидный фактор ИВД, реагент</t>
  </si>
  <si>
    <t>Гамма-глутамилтрансфераза (ГГТ) ИВД, реагент</t>
  </si>
  <si>
    <t>Альбумин ИВД, реагент</t>
  </si>
  <si>
    <t>Набор для определения неорганического фосфора на биохимическом анализаторе серии AU, R1 4 x 15 мл, R2 4 x 15 мл</t>
  </si>
  <si>
    <t>Калиевый электрод, ИВД</t>
  </si>
  <si>
    <t>Натриевый электрод, ИВД</t>
  </si>
  <si>
    <t>Хлоридный (Cl-) электрод ИВД</t>
  </si>
  <si>
    <t>Электрод референсный</t>
  </si>
  <si>
    <t>Моющий/чистящий раствор ИВД, для автоматизированных / полуавтоматизиванных систем</t>
  </si>
  <si>
    <t>Высокий стандарт сыворотки</t>
  </si>
  <si>
    <t>Низкий стандарт сыворотки</t>
  </si>
  <si>
    <t>Средний стандарт</t>
  </si>
  <si>
    <t>Буферный разбавитель образцов ИВД, автоматические/полуавтоматические системы</t>
  </si>
  <si>
    <t>Референсный раствор</t>
  </si>
  <si>
    <t>ITA контрольная сыв-ка уровень 1 ITA 1, 6X2мл</t>
  </si>
  <si>
    <t>Control Serum 2(Контрольная сыворотка 2)</t>
  </si>
  <si>
    <t>РФ латекс кал-р RF LATEX CALIBRATOR, 5х1х1мл</t>
  </si>
  <si>
    <t>Мультикалибратор сывороточных белков</t>
  </si>
  <si>
    <t>С-реактивный белок (СРБ) ИВД, калибратор</t>
  </si>
  <si>
    <t>Контрольная сыворотка холестерина ЛПВП и ЛПНП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</si>
</sst>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_₽"/>
  </numFmts>
  <fonts count="32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0" fillId="0" borderId="0"/>
    <xf numFmtId="0" fontId="3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Border="0" applyProtection="0"/>
    <xf numFmtId="43" fontId="27" fillId="0" borderId="0" applyFont="0" applyFill="0" applyBorder="0" applyAlignment="0" applyProtection="0"/>
  </cellStyleXfs>
  <cellXfs count="47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43" fontId="2" fillId="0" borderId="2" xfId="42" applyFont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18" fillId="9" borderId="5" xfId="0" applyNumberFormat="1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right" vertical="center" wrapText="1"/>
    </xf>
    <xf numFmtId="0" fontId="23" fillId="9" borderId="7" xfId="0" applyFont="1" applyFill="1" applyBorder="1" applyAlignment="1">
      <alignment horizontal="center" vertical="center" wrapText="1"/>
    </xf>
    <xf numFmtId="3" fontId="23" fillId="9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</cellXfs>
  <cellStyles count="4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  <cellStyle name="Финансовый" xfId="4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1943100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7145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1943100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10850" y="17145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1943100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563475" y="1714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1943100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96825" y="17145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340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43</xdr:row>
      <xdr:rowOff>0</xdr:rowOff>
    </xdr:from>
    <xdr:to>
      <xdr:col>13</xdr:col>
      <xdr:colOff>1390650</xdr:colOff>
      <xdr:row>43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2801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43</xdr:row>
      <xdr:rowOff>0</xdr:rowOff>
    </xdr:from>
    <xdr:to>
      <xdr:col>13</xdr:col>
      <xdr:colOff>1390650</xdr:colOff>
      <xdr:row>43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2801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3733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551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5838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6162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6324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3486150</xdr:rowOff>
    </xdr:from>
    <xdr:to>
      <xdr:col>13</xdr:col>
      <xdr:colOff>1390650</xdr:colOff>
      <xdr:row>20</xdr:row>
      <xdr:rowOff>647700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6486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6648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3486150</xdr:rowOff>
    </xdr:from>
    <xdr:to>
      <xdr:col>13</xdr:col>
      <xdr:colOff>1390650</xdr:colOff>
      <xdr:row>22</xdr:row>
      <xdr:rowOff>647700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7134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3486150</xdr:rowOff>
    </xdr:from>
    <xdr:to>
      <xdr:col>13</xdr:col>
      <xdr:colOff>1390650</xdr:colOff>
      <xdr:row>23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7296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3486150</xdr:rowOff>
    </xdr:from>
    <xdr:to>
      <xdr:col>13</xdr:col>
      <xdr:colOff>1390650</xdr:colOff>
      <xdr:row>24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7620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3486150</xdr:rowOff>
    </xdr:from>
    <xdr:to>
      <xdr:col>13</xdr:col>
      <xdr:colOff>1390650</xdr:colOff>
      <xdr:row>25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7781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26</xdr:row>
      <xdr:rowOff>3486150</xdr:rowOff>
    </xdr:from>
    <xdr:to>
      <xdr:col>13</xdr:col>
      <xdr:colOff>1390650</xdr:colOff>
      <xdr:row>26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8429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3486150</xdr:rowOff>
    </xdr:from>
    <xdr:to>
      <xdr:col>13</xdr:col>
      <xdr:colOff>1390650</xdr:colOff>
      <xdr:row>27</xdr:row>
      <xdr:rowOff>647700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859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859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3486150</xdr:rowOff>
    </xdr:from>
    <xdr:to>
      <xdr:col>13</xdr:col>
      <xdr:colOff>1390650</xdr:colOff>
      <xdr:row>28</xdr:row>
      <xdr:rowOff>647700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8753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3486150</xdr:rowOff>
    </xdr:from>
    <xdr:to>
      <xdr:col>13</xdr:col>
      <xdr:colOff>1390650</xdr:colOff>
      <xdr:row>29</xdr:row>
      <xdr:rowOff>647700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8915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8915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3486150</xdr:rowOff>
    </xdr:from>
    <xdr:to>
      <xdr:col>13</xdr:col>
      <xdr:colOff>1390650</xdr:colOff>
      <xdr:row>30</xdr:row>
      <xdr:rowOff>647700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907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3486150</xdr:rowOff>
    </xdr:from>
    <xdr:to>
      <xdr:col>13</xdr:col>
      <xdr:colOff>1390650</xdr:colOff>
      <xdr:row>31</xdr:row>
      <xdr:rowOff>647700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956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3486150</xdr:rowOff>
    </xdr:from>
    <xdr:to>
      <xdr:col>13</xdr:col>
      <xdr:colOff>1390650</xdr:colOff>
      <xdr:row>32</xdr:row>
      <xdr:rowOff>647700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9725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3486150</xdr:rowOff>
    </xdr:from>
    <xdr:to>
      <xdr:col>13</xdr:col>
      <xdr:colOff>1390650</xdr:colOff>
      <xdr:row>33</xdr:row>
      <xdr:rowOff>647700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988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3486150</xdr:rowOff>
    </xdr:from>
    <xdr:to>
      <xdr:col>13</xdr:col>
      <xdr:colOff>1390650</xdr:colOff>
      <xdr:row>34</xdr:row>
      <xdr:rowOff>647700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0048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3486150</xdr:rowOff>
    </xdr:from>
    <xdr:to>
      <xdr:col>13</xdr:col>
      <xdr:colOff>1390650</xdr:colOff>
      <xdr:row>35</xdr:row>
      <xdr:rowOff>647700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0372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3486150</xdr:rowOff>
    </xdr:from>
    <xdr:to>
      <xdr:col>13</xdr:col>
      <xdr:colOff>1390650</xdr:colOff>
      <xdr:row>36</xdr:row>
      <xdr:rowOff>647700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1020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3486150</xdr:rowOff>
    </xdr:from>
    <xdr:to>
      <xdr:col>13</xdr:col>
      <xdr:colOff>1390650</xdr:colOff>
      <xdr:row>37</xdr:row>
      <xdr:rowOff>647700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118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38</xdr:row>
      <xdr:rowOff>3486150</xdr:rowOff>
    </xdr:from>
    <xdr:to>
      <xdr:col>13</xdr:col>
      <xdr:colOff>1390650</xdr:colOff>
      <xdr:row>38</xdr:row>
      <xdr:rowOff>647700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1506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39</xdr:row>
      <xdr:rowOff>3486150</xdr:rowOff>
    </xdr:from>
    <xdr:to>
      <xdr:col>13</xdr:col>
      <xdr:colOff>1390650</xdr:colOff>
      <xdr:row>39</xdr:row>
      <xdr:rowOff>647700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183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3486150</xdr:rowOff>
    </xdr:from>
    <xdr:to>
      <xdr:col>13</xdr:col>
      <xdr:colOff>1390650</xdr:colOff>
      <xdr:row>40</xdr:row>
      <xdr:rowOff>647700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2153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2153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3486150</xdr:rowOff>
    </xdr:from>
    <xdr:to>
      <xdr:col>13</xdr:col>
      <xdr:colOff>1390650</xdr:colOff>
      <xdr:row>41</xdr:row>
      <xdr:rowOff>647700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2477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42</xdr:row>
      <xdr:rowOff>3486150</xdr:rowOff>
    </xdr:from>
    <xdr:to>
      <xdr:col>13</xdr:col>
      <xdr:colOff>1390650</xdr:colOff>
      <xdr:row>42</xdr:row>
      <xdr:rowOff>647700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2801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43</xdr:row>
      <xdr:rowOff>0</xdr:rowOff>
    </xdr:from>
    <xdr:to>
      <xdr:col>13</xdr:col>
      <xdr:colOff>1390650</xdr:colOff>
      <xdr:row>43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2801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43</xdr:row>
      <xdr:rowOff>0</xdr:rowOff>
    </xdr:from>
    <xdr:to>
      <xdr:col>13</xdr:col>
      <xdr:colOff>1390650</xdr:colOff>
      <xdr:row>43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11075" y="12801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53"/>
  <sheetViews>
    <sheetView tabSelected="1" view="pageLayout" zoomScaleNormal="48" workbookViewId="0">
      <selection activeCell="F12" sqref="F1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3.855468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15.7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ht="30" customHeight="1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ht="51">
      <c r="A3" s="43" t="s">
        <v>1</v>
      </c>
      <c r="B3" s="44" t="s">
        <v>11</v>
      </c>
      <c r="C3" s="43" t="s">
        <v>7</v>
      </c>
      <c r="D3" s="40" t="s">
        <v>6</v>
      </c>
      <c r="E3" s="35" t="s">
        <v>2</v>
      </c>
      <c r="F3" s="35"/>
      <c r="G3" s="35"/>
      <c r="H3" s="35"/>
      <c r="I3" s="35"/>
      <c r="J3" s="35"/>
      <c r="K3" s="35" t="s">
        <v>3</v>
      </c>
      <c r="L3" s="35"/>
      <c r="M3" s="35"/>
      <c r="N3" s="8" t="s">
        <v>4</v>
      </c>
    </row>
    <row r="4" spans="1:15" ht="38.25">
      <c r="A4" s="43"/>
      <c r="B4" s="44"/>
      <c r="C4" s="43"/>
      <c r="D4" s="40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5" t="s">
        <v>8</v>
      </c>
      <c r="L4" s="35" t="s">
        <v>5</v>
      </c>
      <c r="M4" s="35" t="s">
        <v>9</v>
      </c>
      <c r="N4" s="36" t="s">
        <v>12</v>
      </c>
    </row>
    <row r="5" spans="1:15" ht="82.5" customHeight="1">
      <c r="A5" s="43"/>
      <c r="B5" s="45"/>
      <c r="C5" s="46"/>
      <c r="D5" s="41"/>
      <c r="E5" s="37" t="s">
        <v>18</v>
      </c>
      <c r="F5" s="37"/>
      <c r="G5" s="37" t="s">
        <v>17</v>
      </c>
      <c r="H5" s="37"/>
      <c r="I5" s="37" t="s">
        <v>19</v>
      </c>
      <c r="J5" s="37"/>
      <c r="K5" s="35"/>
      <c r="L5" s="35"/>
      <c r="M5" s="35"/>
      <c r="N5" s="36"/>
    </row>
    <row r="6" spans="1:15" ht="25.5">
      <c r="A6" s="27">
        <v>1</v>
      </c>
      <c r="B6" s="34" t="s">
        <v>23</v>
      </c>
      <c r="C6" s="33" t="s">
        <v>15</v>
      </c>
      <c r="D6" s="16">
        <v>1</v>
      </c>
      <c r="E6" s="28">
        <v>23536.81</v>
      </c>
      <c r="F6" s="9">
        <f>D6*E6</f>
        <v>23536.81</v>
      </c>
      <c r="G6" s="14">
        <v>23584.1</v>
      </c>
      <c r="H6" s="9">
        <f>G6*D6</f>
        <v>23584.1</v>
      </c>
      <c r="I6" s="14">
        <v>23613.48</v>
      </c>
      <c r="J6" s="9">
        <f>I6*D6</f>
        <v>23613.48</v>
      </c>
      <c r="K6" s="25">
        <f>(E6+G6+I6)/3</f>
        <v>23578.13</v>
      </c>
      <c r="L6" s="7">
        <f>STDEV(E6,G6,I6)</f>
        <v>38.682074659416898</v>
      </c>
      <c r="M6" s="10">
        <f>L6/K6</f>
        <v>1.6405912877491514E-3</v>
      </c>
      <c r="N6" s="11">
        <f>ROUND(K6,2)*D6</f>
        <v>23578.13</v>
      </c>
      <c r="O6" s="4"/>
    </row>
    <row r="7" spans="1:15" s="6" customFormat="1" ht="25.5">
      <c r="A7" s="27">
        <v>2</v>
      </c>
      <c r="B7" s="34" t="s">
        <v>24</v>
      </c>
      <c r="C7" s="33" t="s">
        <v>16</v>
      </c>
      <c r="D7" s="16">
        <v>1</v>
      </c>
      <c r="E7" s="28">
        <v>23536.81</v>
      </c>
      <c r="F7" s="9">
        <f t="shared" ref="F7:F43" si="0">D7*E7</f>
        <v>23536.81</v>
      </c>
      <c r="G7" s="14">
        <v>23583.35</v>
      </c>
      <c r="H7" s="9">
        <f t="shared" ref="H7:H43" si="1">G7*D7</f>
        <v>23583.35</v>
      </c>
      <c r="I7" s="14">
        <v>23619.42</v>
      </c>
      <c r="J7" s="9">
        <f t="shared" ref="J7:J43" si="2">I7*D7</f>
        <v>23619.42</v>
      </c>
      <c r="K7" s="25">
        <f t="shared" ref="K7:K43" si="3">(E7+G7+I7)/3</f>
        <v>23579.86</v>
      </c>
      <c r="L7" s="7">
        <f t="shared" ref="L7:L43" si="4">STDEV(E7,G7,I7)</f>
        <v>41.415433114382374</v>
      </c>
      <c r="M7" s="10">
        <f t="shared" ref="M7:M43" si="5">L7/K7</f>
        <v>1.756390119126338E-3</v>
      </c>
      <c r="N7" s="11">
        <f t="shared" ref="N7:N43" si="6">ROUND(K7,2)*D7</f>
        <v>23579.86</v>
      </c>
      <c r="O7" s="24"/>
    </row>
    <row r="8" spans="1:15" s="6" customFormat="1" ht="25.5">
      <c r="A8" s="27">
        <v>3</v>
      </c>
      <c r="B8" s="34" t="s">
        <v>25</v>
      </c>
      <c r="C8" s="33" t="s">
        <v>16</v>
      </c>
      <c r="D8" s="16">
        <v>2</v>
      </c>
      <c r="E8" s="28">
        <v>13909.06</v>
      </c>
      <c r="F8" s="9">
        <f>D8*E8</f>
        <v>27818.12</v>
      </c>
      <c r="G8" s="14">
        <v>13937.05</v>
      </c>
      <c r="H8" s="9">
        <f t="shared" si="1"/>
        <v>27874.1</v>
      </c>
      <c r="I8" s="14">
        <v>13957.68</v>
      </c>
      <c r="J8" s="9">
        <f t="shared" si="2"/>
        <v>27915.360000000001</v>
      </c>
      <c r="K8" s="25">
        <f t="shared" si="3"/>
        <v>13934.596666666666</v>
      </c>
      <c r="L8" s="7">
        <f t="shared" si="4"/>
        <v>24.402668569279804</v>
      </c>
      <c r="M8" s="10">
        <f t="shared" si="5"/>
        <v>1.7512289126856539E-3</v>
      </c>
      <c r="N8" s="11">
        <f t="shared" si="6"/>
        <v>27869.200000000001</v>
      </c>
      <c r="O8" s="24"/>
    </row>
    <row r="9" spans="1:15" s="6" customFormat="1">
      <c r="A9" s="27">
        <v>4</v>
      </c>
      <c r="B9" s="34" t="s">
        <v>26</v>
      </c>
      <c r="C9" s="33" t="s">
        <v>16</v>
      </c>
      <c r="D9" s="16">
        <v>2</v>
      </c>
      <c r="E9" s="28">
        <v>22411.84</v>
      </c>
      <c r="F9" s="9">
        <f t="shared" si="0"/>
        <v>44823.68</v>
      </c>
      <c r="G9" s="14">
        <v>22456.33</v>
      </c>
      <c r="H9" s="9">
        <f t="shared" si="1"/>
        <v>44912.66</v>
      </c>
      <c r="I9" s="14">
        <v>22489.279999999999</v>
      </c>
      <c r="J9" s="9">
        <f t="shared" si="2"/>
        <v>44978.559999999998</v>
      </c>
      <c r="K9" s="25">
        <f t="shared" si="3"/>
        <v>22452.483333333334</v>
      </c>
      <c r="L9" s="7">
        <f t="shared" si="4"/>
        <v>38.863041998076639</v>
      </c>
      <c r="M9" s="10">
        <f t="shared" si="5"/>
        <v>1.7309017190263276E-3</v>
      </c>
      <c r="N9" s="11">
        <f t="shared" si="6"/>
        <v>44904.959999999999</v>
      </c>
      <c r="O9" s="24"/>
    </row>
    <row r="10" spans="1:15" s="6" customFormat="1">
      <c r="A10" s="27">
        <v>5</v>
      </c>
      <c r="B10" s="34" t="s">
        <v>27</v>
      </c>
      <c r="C10" s="33" t="s">
        <v>16</v>
      </c>
      <c r="D10" s="16">
        <v>1</v>
      </c>
      <c r="E10" s="28">
        <v>31503.89</v>
      </c>
      <c r="F10" s="9">
        <f t="shared" si="0"/>
        <v>31503.89</v>
      </c>
      <c r="G10" s="14">
        <v>31563.3</v>
      </c>
      <c r="H10" s="9">
        <f t="shared" si="1"/>
        <v>31563.3</v>
      </c>
      <c r="I10" s="14">
        <v>31619.39</v>
      </c>
      <c r="J10" s="9">
        <f t="shared" si="2"/>
        <v>31619.39</v>
      </c>
      <c r="K10" s="25">
        <f t="shared" si="3"/>
        <v>31562.193333333333</v>
      </c>
      <c r="L10" s="7">
        <f t="shared" si="4"/>
        <v>57.757952119918315</v>
      </c>
      <c r="M10" s="10">
        <f t="shared" si="5"/>
        <v>1.8299726989796754E-3</v>
      </c>
      <c r="N10" s="11">
        <f t="shared" si="6"/>
        <v>31562.19</v>
      </c>
      <c r="O10" s="24"/>
    </row>
    <row r="11" spans="1:15" s="6" customFormat="1" ht="25.5">
      <c r="A11" s="27">
        <v>6</v>
      </c>
      <c r="B11" s="34" t="s">
        <v>28</v>
      </c>
      <c r="C11" s="33" t="s">
        <v>16</v>
      </c>
      <c r="D11" s="16">
        <v>1</v>
      </c>
      <c r="E11" s="28">
        <v>46375.67</v>
      </c>
      <c r="F11" s="9">
        <f t="shared" si="0"/>
        <v>46375.67</v>
      </c>
      <c r="G11" s="14">
        <v>46467.71</v>
      </c>
      <c r="H11" s="9">
        <f t="shared" si="1"/>
        <v>46467.71</v>
      </c>
      <c r="I11" s="14">
        <v>46535.83</v>
      </c>
      <c r="J11" s="9">
        <f t="shared" si="2"/>
        <v>46535.83</v>
      </c>
      <c r="K11" s="25">
        <f t="shared" si="3"/>
        <v>46459.736666666671</v>
      </c>
      <c r="L11" s="7">
        <f t="shared" si="4"/>
        <v>80.377154293229864</v>
      </c>
      <c r="M11" s="10">
        <f t="shared" si="5"/>
        <v>1.7300389554488762E-3</v>
      </c>
      <c r="N11" s="11">
        <f t="shared" si="6"/>
        <v>46459.74</v>
      </c>
      <c r="O11" s="24"/>
    </row>
    <row r="12" spans="1:15" s="6" customFormat="1" ht="25.5">
      <c r="A12" s="27">
        <v>7</v>
      </c>
      <c r="B12" s="34" t="s">
        <v>29</v>
      </c>
      <c r="C12" s="33" t="s">
        <v>16</v>
      </c>
      <c r="D12" s="16">
        <v>1</v>
      </c>
      <c r="E12" s="28">
        <v>83252.070000000007</v>
      </c>
      <c r="F12" s="9">
        <f t="shared" si="0"/>
        <v>83252.070000000007</v>
      </c>
      <c r="G12" s="14">
        <v>83411.210000000006</v>
      </c>
      <c r="H12" s="9">
        <f t="shared" si="1"/>
        <v>83411.210000000006</v>
      </c>
      <c r="I12" s="14">
        <v>83540.38</v>
      </c>
      <c r="J12" s="9">
        <f t="shared" si="2"/>
        <v>83540.38</v>
      </c>
      <c r="K12" s="25">
        <f t="shared" si="3"/>
        <v>83401.220000000016</v>
      </c>
      <c r="L12" s="7">
        <f t="shared" si="4"/>
        <v>144.41438327678355</v>
      </c>
      <c r="M12" s="10">
        <f t="shared" si="5"/>
        <v>1.7315619996540043E-3</v>
      </c>
      <c r="N12" s="11">
        <f t="shared" si="6"/>
        <v>83401.22</v>
      </c>
      <c r="O12" s="24"/>
    </row>
    <row r="13" spans="1:15" s="6" customFormat="1">
      <c r="A13" s="27">
        <v>8</v>
      </c>
      <c r="B13" s="34" t="s">
        <v>30</v>
      </c>
      <c r="C13" s="33" t="s">
        <v>16</v>
      </c>
      <c r="D13" s="16">
        <v>1</v>
      </c>
      <c r="E13" s="28">
        <v>11998.8</v>
      </c>
      <c r="F13" s="9">
        <f t="shared" si="0"/>
        <v>11998.8</v>
      </c>
      <c r="G13" s="14">
        <v>12023.88</v>
      </c>
      <c r="H13" s="9">
        <f t="shared" si="1"/>
        <v>12023.88</v>
      </c>
      <c r="I13" s="14">
        <v>12039.5</v>
      </c>
      <c r="J13" s="9">
        <f t="shared" si="2"/>
        <v>12039.5</v>
      </c>
      <c r="K13" s="25">
        <f t="shared" si="3"/>
        <v>12020.726666666667</v>
      </c>
      <c r="L13" s="7">
        <f t="shared" si="4"/>
        <v>20.532416645127256</v>
      </c>
      <c r="M13" s="10">
        <f t="shared" si="5"/>
        <v>1.7080844789577824E-3</v>
      </c>
      <c r="N13" s="11">
        <f t="shared" si="6"/>
        <v>12020.73</v>
      </c>
      <c r="O13" s="24"/>
    </row>
    <row r="14" spans="1:15" s="6" customFormat="1">
      <c r="A14" s="27">
        <v>9</v>
      </c>
      <c r="B14" s="34" t="s">
        <v>31</v>
      </c>
      <c r="C14" s="33" t="s">
        <v>16</v>
      </c>
      <c r="D14" s="16">
        <v>1</v>
      </c>
      <c r="E14" s="28">
        <v>25886.41</v>
      </c>
      <c r="F14" s="9">
        <f t="shared" si="0"/>
        <v>25886.41</v>
      </c>
      <c r="G14" s="14">
        <v>25935.73</v>
      </c>
      <c r="H14" s="9">
        <f t="shared" si="1"/>
        <v>25935.73</v>
      </c>
      <c r="I14" s="14">
        <v>25974.19</v>
      </c>
      <c r="J14" s="9">
        <f t="shared" si="2"/>
        <v>25974.19</v>
      </c>
      <c r="K14" s="25">
        <f t="shared" si="3"/>
        <v>25932.11</v>
      </c>
      <c r="L14" s="7">
        <f t="shared" si="4"/>
        <v>44.001822687186248</v>
      </c>
      <c r="M14" s="10">
        <f t="shared" si="5"/>
        <v>1.6968084235022235E-3</v>
      </c>
      <c r="N14" s="11">
        <f t="shared" si="6"/>
        <v>25932.11</v>
      </c>
      <c r="O14" s="24"/>
    </row>
    <row r="15" spans="1:15" s="6" customFormat="1">
      <c r="A15" s="27">
        <v>10</v>
      </c>
      <c r="B15" s="34" t="s">
        <v>32</v>
      </c>
      <c r="C15" s="33" t="s">
        <v>16</v>
      </c>
      <c r="D15" s="16">
        <v>1</v>
      </c>
      <c r="E15" s="28">
        <v>22411.84</v>
      </c>
      <c r="F15" s="9">
        <f t="shared" si="0"/>
        <v>22411.84</v>
      </c>
      <c r="G15" s="14">
        <v>22455.22</v>
      </c>
      <c r="H15" s="9">
        <f t="shared" si="1"/>
        <v>22455.22</v>
      </c>
      <c r="I15" s="14">
        <v>22491.7</v>
      </c>
      <c r="J15" s="9">
        <f t="shared" si="2"/>
        <v>22491.7</v>
      </c>
      <c r="K15" s="25">
        <f t="shared" si="3"/>
        <v>22452.92</v>
      </c>
      <c r="L15" s="7">
        <f t="shared" si="4"/>
        <v>39.979649825437491</v>
      </c>
      <c r="M15" s="10">
        <f t="shared" si="5"/>
        <v>1.7805991303330476E-3</v>
      </c>
      <c r="N15" s="11">
        <f t="shared" si="6"/>
        <v>22452.92</v>
      </c>
      <c r="O15" s="24"/>
    </row>
    <row r="16" spans="1:15" s="6" customFormat="1">
      <c r="A16" s="27">
        <v>11</v>
      </c>
      <c r="B16" s="34" t="s">
        <v>33</v>
      </c>
      <c r="C16" s="33" t="s">
        <v>16</v>
      </c>
      <c r="D16" s="16">
        <v>1</v>
      </c>
      <c r="E16" s="28">
        <v>8245.6</v>
      </c>
      <c r="F16" s="9">
        <f t="shared" si="0"/>
        <v>8245.6</v>
      </c>
      <c r="G16" s="14">
        <v>8261.77</v>
      </c>
      <c r="H16" s="9">
        <f t="shared" si="1"/>
        <v>8261.77</v>
      </c>
      <c r="I16" s="14">
        <v>8273.5400000000009</v>
      </c>
      <c r="J16" s="9">
        <f t="shared" si="2"/>
        <v>8273.5400000000009</v>
      </c>
      <c r="K16" s="25">
        <f t="shared" si="3"/>
        <v>8260.3033333333351</v>
      </c>
      <c r="L16" s="7">
        <f t="shared" si="4"/>
        <v>14.027623936237868</v>
      </c>
      <c r="M16" s="10">
        <f t="shared" si="5"/>
        <v>1.6981971932714978E-3</v>
      </c>
      <c r="N16" s="11">
        <f t="shared" si="6"/>
        <v>8260.2999999999993</v>
      </c>
      <c r="O16" s="24"/>
    </row>
    <row r="17" spans="1:15" s="6" customFormat="1">
      <c r="A17" s="27">
        <v>12</v>
      </c>
      <c r="B17" s="34" t="s">
        <v>34</v>
      </c>
      <c r="C17" s="33" t="s">
        <v>16</v>
      </c>
      <c r="D17" s="16">
        <v>1</v>
      </c>
      <c r="E17" s="28">
        <v>40562.28</v>
      </c>
      <c r="F17" s="9">
        <f t="shared" si="0"/>
        <v>40562.28</v>
      </c>
      <c r="G17" s="14">
        <v>40642.230000000003</v>
      </c>
      <c r="H17" s="9">
        <f t="shared" si="1"/>
        <v>40642.230000000003</v>
      </c>
      <c r="I17" s="14">
        <v>40696.480000000003</v>
      </c>
      <c r="J17" s="9">
        <f t="shared" si="2"/>
        <v>40696.480000000003</v>
      </c>
      <c r="K17" s="25">
        <f t="shared" si="3"/>
        <v>40633.663333333338</v>
      </c>
      <c r="L17" s="7">
        <f t="shared" si="4"/>
        <v>67.50889446855831</v>
      </c>
      <c r="M17" s="10">
        <f t="shared" si="5"/>
        <v>1.6614031059606236E-3</v>
      </c>
      <c r="N17" s="11">
        <f t="shared" si="6"/>
        <v>40633.660000000003</v>
      </c>
      <c r="O17" s="24"/>
    </row>
    <row r="18" spans="1:15" s="6" customFormat="1" ht="25.5">
      <c r="A18" s="27">
        <v>13</v>
      </c>
      <c r="B18" s="34" t="s">
        <v>35</v>
      </c>
      <c r="C18" s="33" t="s">
        <v>16</v>
      </c>
      <c r="D18" s="16">
        <v>2</v>
      </c>
      <c r="E18" s="28">
        <v>26895.11</v>
      </c>
      <c r="F18" s="9">
        <f t="shared" si="0"/>
        <v>53790.22</v>
      </c>
      <c r="G18" s="14">
        <v>26945.79</v>
      </c>
      <c r="H18" s="9">
        <f t="shared" si="1"/>
        <v>53891.58</v>
      </c>
      <c r="I18" s="14">
        <v>26985.09</v>
      </c>
      <c r="J18" s="9">
        <f t="shared" si="2"/>
        <v>53970.18</v>
      </c>
      <c r="K18" s="25">
        <f t="shared" si="3"/>
        <v>26941.99666666667</v>
      </c>
      <c r="L18" s="7">
        <f t="shared" si="4"/>
        <v>45.109778684865134</v>
      </c>
      <c r="M18" s="10">
        <f t="shared" si="5"/>
        <v>1.6743294583165067E-3</v>
      </c>
      <c r="N18" s="11">
        <f t="shared" si="6"/>
        <v>53884</v>
      </c>
      <c r="O18" s="24"/>
    </row>
    <row r="19" spans="1:15" s="6" customFormat="1" ht="25.5">
      <c r="A19" s="27">
        <v>14</v>
      </c>
      <c r="B19" s="34" t="s">
        <v>36</v>
      </c>
      <c r="C19" s="33" t="s">
        <v>16</v>
      </c>
      <c r="D19" s="16">
        <v>3</v>
      </c>
      <c r="E19" s="28">
        <v>68893</v>
      </c>
      <c r="F19" s="9">
        <v>206679</v>
      </c>
      <c r="G19" s="14">
        <v>69029.31</v>
      </c>
      <c r="H19" s="9">
        <f t="shared" si="1"/>
        <v>207087.93</v>
      </c>
      <c r="I19" s="14">
        <v>69129.61</v>
      </c>
      <c r="J19" s="9">
        <f t="shared" si="2"/>
        <v>207388.83000000002</v>
      </c>
      <c r="K19" s="25">
        <f t="shared" si="3"/>
        <v>69017.306666666656</v>
      </c>
      <c r="L19" s="7">
        <f t="shared" si="4"/>
        <v>118.76082280681808</v>
      </c>
      <c r="M19" s="10">
        <f t="shared" si="5"/>
        <v>1.7207397469217107E-3</v>
      </c>
      <c r="N19" s="11">
        <f t="shared" si="6"/>
        <v>207051.93</v>
      </c>
      <c r="O19" s="24"/>
    </row>
    <row r="20" spans="1:15" s="6" customFormat="1">
      <c r="A20" s="27">
        <v>15</v>
      </c>
      <c r="B20" s="34" t="s">
        <v>37</v>
      </c>
      <c r="C20" s="33" t="s">
        <v>16</v>
      </c>
      <c r="D20" s="16">
        <v>1</v>
      </c>
      <c r="E20" s="28">
        <v>56580.480000000003</v>
      </c>
      <c r="F20" s="9">
        <f t="shared" si="0"/>
        <v>56580.480000000003</v>
      </c>
      <c r="G20" s="14">
        <v>56689.599999999999</v>
      </c>
      <c r="H20" s="9">
        <f t="shared" si="1"/>
        <v>56689.599999999999</v>
      </c>
      <c r="I20" s="14">
        <v>56768.03</v>
      </c>
      <c r="J20" s="9">
        <f t="shared" si="2"/>
        <v>56768.03</v>
      </c>
      <c r="K20" s="25">
        <f t="shared" si="3"/>
        <v>56679.369999999995</v>
      </c>
      <c r="L20" s="7">
        <f t="shared" si="4"/>
        <v>94.192570302431648</v>
      </c>
      <c r="M20" s="10">
        <f t="shared" si="5"/>
        <v>1.6618492813598961E-3</v>
      </c>
      <c r="N20" s="11">
        <f t="shared" si="6"/>
        <v>56679.37</v>
      </c>
      <c r="O20" s="24"/>
    </row>
    <row r="21" spans="1:15" s="6" customFormat="1">
      <c r="A21" s="27">
        <v>16</v>
      </c>
      <c r="B21" s="34" t="s">
        <v>38</v>
      </c>
      <c r="C21" s="33" t="s">
        <v>16</v>
      </c>
      <c r="D21" s="16">
        <v>1</v>
      </c>
      <c r="E21" s="28">
        <v>54250.79</v>
      </c>
      <c r="F21" s="9">
        <f t="shared" si="0"/>
        <v>54250.79</v>
      </c>
      <c r="G21" s="14">
        <v>54353.8</v>
      </c>
      <c r="H21" s="9">
        <f t="shared" si="1"/>
        <v>54353.8</v>
      </c>
      <c r="I21" s="14">
        <v>54446.59</v>
      </c>
      <c r="J21" s="9">
        <f t="shared" si="2"/>
        <v>54446.59</v>
      </c>
      <c r="K21" s="25">
        <f t="shared" si="3"/>
        <v>54350.393333333333</v>
      </c>
      <c r="L21" s="7">
        <f t="shared" si="4"/>
        <v>97.94444360809365</v>
      </c>
      <c r="M21" s="10">
        <f t="shared" si="5"/>
        <v>1.8020926363383628E-3</v>
      </c>
      <c r="N21" s="11">
        <f t="shared" si="6"/>
        <v>54350.39</v>
      </c>
      <c r="O21" s="24"/>
    </row>
    <row r="22" spans="1:15" s="6" customFormat="1">
      <c r="A22" s="27">
        <v>17</v>
      </c>
      <c r="B22" s="34" t="s">
        <v>39</v>
      </c>
      <c r="C22" s="33" t="s">
        <v>16</v>
      </c>
      <c r="D22" s="16">
        <v>3</v>
      </c>
      <c r="E22" s="28">
        <v>167991.89</v>
      </c>
      <c r="F22" s="9">
        <f t="shared" si="0"/>
        <v>503975.67000000004</v>
      </c>
      <c r="G22" s="14">
        <v>168312.38</v>
      </c>
      <c r="H22" s="9">
        <f t="shared" si="1"/>
        <v>504937.14</v>
      </c>
      <c r="I22" s="14">
        <v>168571.7</v>
      </c>
      <c r="J22" s="9">
        <f t="shared" si="2"/>
        <v>505715.10000000003</v>
      </c>
      <c r="K22" s="25">
        <f t="shared" si="3"/>
        <v>168291.99000000002</v>
      </c>
      <c r="L22" s="7">
        <f t="shared" si="4"/>
        <v>290.44228877073715</v>
      </c>
      <c r="M22" s="10">
        <f t="shared" si="5"/>
        <v>1.7258236043838874E-3</v>
      </c>
      <c r="N22" s="11">
        <f t="shared" si="6"/>
        <v>504875.97</v>
      </c>
      <c r="O22" s="24"/>
    </row>
    <row r="23" spans="1:15" s="6" customFormat="1" ht="38.25">
      <c r="A23" s="27">
        <v>18</v>
      </c>
      <c r="B23" s="34" t="s">
        <v>40</v>
      </c>
      <c r="C23" s="33" t="s">
        <v>16</v>
      </c>
      <c r="D23" s="16">
        <v>3</v>
      </c>
      <c r="E23" s="28">
        <v>154283.35999999999</v>
      </c>
      <c r="F23" s="9">
        <f t="shared" si="0"/>
        <v>462850.07999999996</v>
      </c>
      <c r="G23" s="14">
        <v>154597.07999999999</v>
      </c>
      <c r="H23" s="9">
        <f t="shared" si="1"/>
        <v>463791.24</v>
      </c>
      <c r="I23" s="14">
        <v>154837.87</v>
      </c>
      <c r="J23" s="9">
        <f t="shared" si="2"/>
        <v>464513.61</v>
      </c>
      <c r="K23" s="25">
        <f t="shared" si="3"/>
        <v>154572.76999999999</v>
      </c>
      <c r="L23" s="7">
        <f t="shared" si="4"/>
        <v>278.05317315313073</v>
      </c>
      <c r="M23" s="10">
        <f t="shared" si="5"/>
        <v>1.7988496496060124E-3</v>
      </c>
      <c r="N23" s="11">
        <f t="shared" si="6"/>
        <v>463718.30999999994</v>
      </c>
      <c r="O23" s="24"/>
    </row>
    <row r="24" spans="1:15" s="6" customFormat="1">
      <c r="A24" s="27">
        <v>19</v>
      </c>
      <c r="B24" s="34" t="s">
        <v>41</v>
      </c>
      <c r="C24" s="33" t="s">
        <v>16</v>
      </c>
      <c r="D24" s="16">
        <v>2</v>
      </c>
      <c r="E24" s="28">
        <v>72180.899999999994</v>
      </c>
      <c r="F24" s="9">
        <f t="shared" si="0"/>
        <v>144361.79999999999</v>
      </c>
      <c r="G24" s="14">
        <v>72320.44</v>
      </c>
      <c r="H24" s="9">
        <f t="shared" si="1"/>
        <v>144640.88</v>
      </c>
      <c r="I24" s="14">
        <v>72437.75</v>
      </c>
      <c r="J24" s="9">
        <f t="shared" si="2"/>
        <v>144875.5</v>
      </c>
      <c r="K24" s="25">
        <f t="shared" si="3"/>
        <v>72313.03</v>
      </c>
      <c r="L24" s="7">
        <f t="shared" si="4"/>
        <v>128.5852312680143</v>
      </c>
      <c r="M24" s="10">
        <f t="shared" si="5"/>
        <v>1.7781751265022957E-3</v>
      </c>
      <c r="N24" s="11">
        <f t="shared" si="6"/>
        <v>144626.06</v>
      </c>
      <c r="O24" s="24"/>
    </row>
    <row r="25" spans="1:15" s="6" customFormat="1" ht="25.5">
      <c r="A25" s="27">
        <v>20</v>
      </c>
      <c r="B25" s="34" t="s">
        <v>42</v>
      </c>
      <c r="C25" s="33" t="s">
        <v>16</v>
      </c>
      <c r="D25" s="16">
        <v>1</v>
      </c>
      <c r="E25" s="28">
        <v>31548.22</v>
      </c>
      <c r="F25" s="9">
        <f t="shared" si="0"/>
        <v>31548.22</v>
      </c>
      <c r="G25" s="14">
        <v>31609.8</v>
      </c>
      <c r="H25" s="9">
        <f t="shared" si="1"/>
        <v>31609.8</v>
      </c>
      <c r="I25" s="14">
        <v>31657.119999999999</v>
      </c>
      <c r="J25" s="9">
        <f t="shared" si="2"/>
        <v>31657.119999999999</v>
      </c>
      <c r="K25" s="25">
        <f t="shared" si="3"/>
        <v>31605.046666666665</v>
      </c>
      <c r="L25" s="7">
        <f t="shared" si="4"/>
        <v>54.605385569397143</v>
      </c>
      <c r="M25" s="10">
        <f t="shared" si="5"/>
        <v>1.7277426021645008E-3</v>
      </c>
      <c r="N25" s="11">
        <f t="shared" si="6"/>
        <v>31605.05</v>
      </c>
      <c r="O25" s="24"/>
    </row>
    <row r="26" spans="1:15" s="6" customFormat="1">
      <c r="A26" s="27">
        <v>21</v>
      </c>
      <c r="B26" s="34" t="s">
        <v>43</v>
      </c>
      <c r="C26" s="33" t="s">
        <v>16</v>
      </c>
      <c r="D26" s="16">
        <v>1</v>
      </c>
      <c r="E26" s="28">
        <v>7665.46</v>
      </c>
      <c r="F26" s="9">
        <f t="shared" si="0"/>
        <v>7665.46</v>
      </c>
      <c r="G26" s="14">
        <v>7680.47</v>
      </c>
      <c r="H26" s="9">
        <f t="shared" si="1"/>
        <v>7680.47</v>
      </c>
      <c r="I26" s="14">
        <v>7691.75</v>
      </c>
      <c r="J26" s="9">
        <f t="shared" si="2"/>
        <v>7691.75</v>
      </c>
      <c r="K26" s="25">
        <f t="shared" si="3"/>
        <v>7679.2266666666665</v>
      </c>
      <c r="L26" s="7">
        <f t="shared" si="4"/>
        <v>13.189027004625768</v>
      </c>
      <c r="M26" s="10">
        <f t="shared" si="5"/>
        <v>1.7174941666815975E-3</v>
      </c>
      <c r="N26" s="11">
        <f t="shared" si="6"/>
        <v>7679.23</v>
      </c>
      <c r="O26" s="24"/>
    </row>
    <row r="27" spans="1:15" s="6" customFormat="1" ht="51">
      <c r="A27" s="27">
        <v>22</v>
      </c>
      <c r="B27" s="34" t="s">
        <v>44</v>
      </c>
      <c r="C27" s="33" t="s">
        <v>16</v>
      </c>
      <c r="D27" s="16">
        <v>1</v>
      </c>
      <c r="E27" s="28">
        <v>14132.47</v>
      </c>
      <c r="F27" s="9">
        <f t="shared" si="0"/>
        <v>14132.47</v>
      </c>
      <c r="G27" s="14">
        <v>14159.4</v>
      </c>
      <c r="H27" s="9">
        <f t="shared" si="1"/>
        <v>14159.4</v>
      </c>
      <c r="I27" s="9">
        <v>14179.77</v>
      </c>
      <c r="J27" s="9">
        <f t="shared" si="2"/>
        <v>14179.77</v>
      </c>
      <c r="K27" s="25">
        <f t="shared" si="3"/>
        <v>14157.213333333333</v>
      </c>
      <c r="L27" s="7">
        <f t="shared" si="4"/>
        <v>23.725695634719038</v>
      </c>
      <c r="M27" s="10">
        <f t="shared" si="5"/>
        <v>1.6758732863660813E-3</v>
      </c>
      <c r="N27" s="11">
        <f t="shared" si="6"/>
        <v>14157.21</v>
      </c>
      <c r="O27" s="24"/>
    </row>
    <row r="28" spans="1:15" s="6" customFormat="1">
      <c r="A28" s="27">
        <v>23</v>
      </c>
      <c r="B28" s="34" t="s">
        <v>45</v>
      </c>
      <c r="C28" s="33" t="s">
        <v>15</v>
      </c>
      <c r="D28" s="16">
        <v>1</v>
      </c>
      <c r="E28" s="28">
        <v>186685.73</v>
      </c>
      <c r="F28" s="9">
        <f t="shared" si="0"/>
        <v>186685.73</v>
      </c>
      <c r="G28" s="14">
        <v>187093.64</v>
      </c>
      <c r="H28" s="9">
        <f t="shared" si="1"/>
        <v>187093.64</v>
      </c>
      <c r="I28" s="14">
        <v>187376.2</v>
      </c>
      <c r="J28" s="9">
        <f t="shared" si="2"/>
        <v>187376.2</v>
      </c>
      <c r="K28" s="25">
        <f t="shared" si="3"/>
        <v>187051.85666666669</v>
      </c>
      <c r="L28" s="7">
        <f t="shared" si="4"/>
        <v>347.12618805156922</v>
      </c>
      <c r="M28" s="10">
        <f t="shared" si="5"/>
        <v>1.8557751536792328E-3</v>
      </c>
      <c r="N28" s="11">
        <f t="shared" si="6"/>
        <v>187051.86</v>
      </c>
      <c r="O28" s="24"/>
    </row>
    <row r="29" spans="1:15" s="6" customFormat="1">
      <c r="A29" s="27">
        <v>24</v>
      </c>
      <c r="B29" s="34" t="s">
        <v>46</v>
      </c>
      <c r="C29" s="33" t="s">
        <v>15</v>
      </c>
      <c r="D29" s="16">
        <v>1</v>
      </c>
      <c r="E29" s="29">
        <f>D27*E28</f>
        <v>186685.73</v>
      </c>
      <c r="F29" s="9">
        <f t="shared" si="0"/>
        <v>186685.73</v>
      </c>
      <c r="G29" s="14">
        <v>187049.73</v>
      </c>
      <c r="H29" s="9">
        <f t="shared" si="1"/>
        <v>187049.73</v>
      </c>
      <c r="I29" s="26">
        <v>187340.67</v>
      </c>
      <c r="J29" s="9">
        <f t="shared" si="2"/>
        <v>187340.67</v>
      </c>
      <c r="K29" s="25">
        <f t="shared" si="3"/>
        <v>187025.37666666668</v>
      </c>
      <c r="L29" s="7">
        <f t="shared" si="4"/>
        <v>328.14846416755091</v>
      </c>
      <c r="M29" s="10">
        <f t="shared" si="5"/>
        <v>1.7545665193467643E-3</v>
      </c>
      <c r="N29" s="11">
        <f t="shared" si="6"/>
        <v>187025.38</v>
      </c>
      <c r="O29" s="24"/>
    </row>
    <row r="30" spans="1:15" s="6" customFormat="1">
      <c r="A30" s="27">
        <v>25</v>
      </c>
      <c r="B30" s="34" t="s">
        <v>47</v>
      </c>
      <c r="C30" s="33" t="s">
        <v>15</v>
      </c>
      <c r="D30" s="16">
        <v>1</v>
      </c>
      <c r="E30" s="28">
        <v>186685.73</v>
      </c>
      <c r="F30" s="9">
        <f t="shared" si="0"/>
        <v>186685.73</v>
      </c>
      <c r="G30" s="14">
        <v>187054.4</v>
      </c>
      <c r="H30" s="9">
        <f t="shared" si="1"/>
        <v>187054.4</v>
      </c>
      <c r="I30" s="14">
        <v>187308.99</v>
      </c>
      <c r="J30" s="9">
        <f t="shared" si="2"/>
        <v>187308.99</v>
      </c>
      <c r="K30" s="25">
        <f t="shared" si="3"/>
        <v>187016.37333333332</v>
      </c>
      <c r="L30" s="7">
        <f t="shared" si="4"/>
        <v>313.36524605530644</v>
      </c>
      <c r="M30" s="10">
        <f t="shared" si="5"/>
        <v>1.6756032665480687E-3</v>
      </c>
      <c r="N30" s="11">
        <f t="shared" si="6"/>
        <v>187016.37</v>
      </c>
      <c r="O30" s="24"/>
    </row>
    <row r="31" spans="1:15" s="6" customFormat="1">
      <c r="A31" s="27">
        <v>26</v>
      </c>
      <c r="B31" s="34" t="s">
        <v>48</v>
      </c>
      <c r="C31" s="33" t="s">
        <v>15</v>
      </c>
      <c r="D31" s="16">
        <v>1</v>
      </c>
      <c r="E31" s="28">
        <v>490856.52</v>
      </c>
      <c r="F31" s="9">
        <f t="shared" si="0"/>
        <v>490856.52</v>
      </c>
      <c r="G31" s="14">
        <v>491799.26</v>
      </c>
      <c r="H31" s="9">
        <f t="shared" si="1"/>
        <v>491799.26</v>
      </c>
      <c r="I31" s="14">
        <v>492440.3</v>
      </c>
      <c r="J31" s="9">
        <f t="shared" si="2"/>
        <v>492440.3</v>
      </c>
      <c r="K31" s="25">
        <f t="shared" si="3"/>
        <v>491698.69333333336</v>
      </c>
      <c r="L31" s="7">
        <f t="shared" si="4"/>
        <v>796.66493137229156</v>
      </c>
      <c r="M31" s="10">
        <f t="shared" si="5"/>
        <v>1.6202299135096845E-3</v>
      </c>
      <c r="N31" s="11">
        <f t="shared" si="6"/>
        <v>491698.69</v>
      </c>
      <c r="O31" s="24"/>
    </row>
    <row r="32" spans="1:15" s="6" customFormat="1" ht="38.25">
      <c r="A32" s="27">
        <v>27</v>
      </c>
      <c r="B32" s="34" t="s">
        <v>49</v>
      </c>
      <c r="C32" s="33" t="s">
        <v>16</v>
      </c>
      <c r="D32" s="16">
        <v>1</v>
      </c>
      <c r="E32" s="28">
        <v>35272.269999999997</v>
      </c>
      <c r="F32" s="9">
        <f t="shared" si="0"/>
        <v>35272.269999999997</v>
      </c>
      <c r="G32" s="14">
        <v>35337.53</v>
      </c>
      <c r="H32" s="9">
        <f t="shared" si="1"/>
        <v>35337.53</v>
      </c>
      <c r="I32" s="14">
        <v>35400.53</v>
      </c>
      <c r="J32" s="9">
        <f t="shared" si="2"/>
        <v>35400.53</v>
      </c>
      <c r="K32" s="25">
        <f t="shared" si="3"/>
        <v>35336.776666666665</v>
      </c>
      <c r="L32" s="7">
        <f t="shared" si="4"/>
        <v>64.133318437738467</v>
      </c>
      <c r="M32" s="10">
        <f t="shared" si="5"/>
        <v>1.8149170492461953E-3</v>
      </c>
      <c r="N32" s="11">
        <f t="shared" si="6"/>
        <v>35336.78</v>
      </c>
      <c r="O32" s="24"/>
    </row>
    <row r="33" spans="1:95" s="6" customFormat="1">
      <c r="A33" s="27">
        <v>28</v>
      </c>
      <c r="B33" s="34" t="s">
        <v>50</v>
      </c>
      <c r="C33" s="33" t="s">
        <v>16</v>
      </c>
      <c r="D33" s="16">
        <v>1</v>
      </c>
      <c r="E33" s="28">
        <v>24231.68</v>
      </c>
      <c r="F33" s="9">
        <f t="shared" si="0"/>
        <v>24231.68</v>
      </c>
      <c r="G33" s="14">
        <v>24277.81</v>
      </c>
      <c r="H33" s="9">
        <f t="shared" si="1"/>
        <v>24277.81</v>
      </c>
      <c r="I33" s="14">
        <v>24311.43</v>
      </c>
      <c r="J33" s="9">
        <f t="shared" si="2"/>
        <v>24311.43</v>
      </c>
      <c r="K33" s="25">
        <f t="shared" si="3"/>
        <v>24273.640000000003</v>
      </c>
      <c r="L33" s="7">
        <f t="shared" si="4"/>
        <v>40.038198009555465</v>
      </c>
      <c r="M33" s="10">
        <f t="shared" si="5"/>
        <v>1.6494517513465413E-3</v>
      </c>
      <c r="N33" s="11">
        <f t="shared" si="6"/>
        <v>24273.64</v>
      </c>
      <c r="O33" s="24"/>
    </row>
    <row r="34" spans="1:95" s="6" customFormat="1">
      <c r="A34" s="27">
        <v>29</v>
      </c>
      <c r="B34" s="34" t="s">
        <v>51</v>
      </c>
      <c r="C34" s="33" t="s">
        <v>16</v>
      </c>
      <c r="D34" s="16">
        <v>1</v>
      </c>
      <c r="E34" s="28">
        <v>20210.740000000002</v>
      </c>
      <c r="F34" s="9">
        <f t="shared" si="0"/>
        <v>20210.740000000002</v>
      </c>
      <c r="G34" s="14">
        <v>20249.48</v>
      </c>
      <c r="H34" s="9">
        <f t="shared" si="1"/>
        <v>20249.48</v>
      </c>
      <c r="I34" s="14">
        <v>20282.900000000001</v>
      </c>
      <c r="J34" s="9">
        <f t="shared" si="2"/>
        <v>20282.900000000001</v>
      </c>
      <c r="K34" s="25">
        <f t="shared" si="3"/>
        <v>20247.706666666669</v>
      </c>
      <c r="L34" s="7">
        <f t="shared" si="4"/>
        <v>36.112669983843716</v>
      </c>
      <c r="M34" s="10">
        <f t="shared" si="5"/>
        <v>1.7835437157579515E-3</v>
      </c>
      <c r="N34" s="11">
        <f t="shared" si="6"/>
        <v>20247.71</v>
      </c>
      <c r="O34" s="24"/>
    </row>
    <row r="35" spans="1:95" s="6" customFormat="1">
      <c r="A35" s="27">
        <v>30</v>
      </c>
      <c r="B35" s="34" t="s">
        <v>52</v>
      </c>
      <c r="C35" s="33" t="s">
        <v>16</v>
      </c>
      <c r="D35" s="16">
        <v>2</v>
      </c>
      <c r="E35" s="28">
        <v>30516.53</v>
      </c>
      <c r="F35" s="9">
        <f t="shared" si="0"/>
        <v>61033.06</v>
      </c>
      <c r="G35" s="14">
        <v>30574.76</v>
      </c>
      <c r="H35" s="9">
        <f t="shared" si="1"/>
        <v>61149.52</v>
      </c>
      <c r="I35" s="14">
        <v>30618.5</v>
      </c>
      <c r="J35" s="9">
        <f t="shared" si="2"/>
        <v>61237</v>
      </c>
      <c r="K35" s="25">
        <f t="shared" si="3"/>
        <v>30569.929999999997</v>
      </c>
      <c r="L35" s="7">
        <f t="shared" si="4"/>
        <v>51.156298733491703</v>
      </c>
      <c r="M35" s="10">
        <f t="shared" si="5"/>
        <v>1.6734189032651271E-3</v>
      </c>
      <c r="N35" s="11">
        <f t="shared" si="6"/>
        <v>61139.86</v>
      </c>
      <c r="O35" s="24"/>
    </row>
    <row r="36" spans="1:95" s="6" customFormat="1" ht="25.5">
      <c r="A36" s="27">
        <v>31</v>
      </c>
      <c r="B36" s="34" t="s">
        <v>56</v>
      </c>
      <c r="C36" s="33" t="s">
        <v>16</v>
      </c>
      <c r="D36" s="16">
        <v>1</v>
      </c>
      <c r="E36" s="28">
        <v>55770.77</v>
      </c>
      <c r="F36" s="9">
        <f t="shared" si="0"/>
        <v>55770.77</v>
      </c>
      <c r="G36" s="14">
        <v>55883</v>
      </c>
      <c r="H36" s="9">
        <f t="shared" si="1"/>
        <v>55883</v>
      </c>
      <c r="I36" s="14">
        <v>55976.69</v>
      </c>
      <c r="J36" s="9">
        <f t="shared" si="2"/>
        <v>55976.69</v>
      </c>
      <c r="K36" s="25">
        <f t="shared" si="3"/>
        <v>55876.82</v>
      </c>
      <c r="L36" s="7">
        <f t="shared" si="4"/>
        <v>103.09901018416811</v>
      </c>
      <c r="M36" s="10">
        <f t="shared" si="5"/>
        <v>1.8451123414712596E-3</v>
      </c>
      <c r="N36" s="11">
        <f t="shared" si="6"/>
        <v>55876.82</v>
      </c>
      <c r="O36" s="24"/>
    </row>
    <row r="37" spans="1:95" s="6" customFormat="1" ht="51">
      <c r="A37" s="27">
        <v>32</v>
      </c>
      <c r="B37" s="34" t="s">
        <v>53</v>
      </c>
      <c r="C37" s="33" t="s">
        <v>15</v>
      </c>
      <c r="D37" s="16">
        <v>2</v>
      </c>
      <c r="E37" s="28">
        <v>30516.53</v>
      </c>
      <c r="F37" s="9">
        <f t="shared" si="0"/>
        <v>61033.06</v>
      </c>
      <c r="G37" s="14">
        <v>30578.5</v>
      </c>
      <c r="H37" s="9">
        <f t="shared" si="1"/>
        <v>61157</v>
      </c>
      <c r="I37" s="14">
        <v>30628.29</v>
      </c>
      <c r="J37" s="9">
        <f t="shared" si="2"/>
        <v>61256.58</v>
      </c>
      <c r="K37" s="25">
        <f t="shared" si="3"/>
        <v>30574.440000000002</v>
      </c>
      <c r="L37" s="7">
        <f t="shared" si="4"/>
        <v>55.990509016561226</v>
      </c>
      <c r="M37" s="10">
        <f t="shared" si="5"/>
        <v>1.831284858089346E-3</v>
      </c>
      <c r="N37" s="11">
        <f t="shared" si="6"/>
        <v>61148.88</v>
      </c>
      <c r="O37" s="24"/>
    </row>
    <row r="38" spans="1:95" s="6" customFormat="1">
      <c r="A38" s="27">
        <v>33</v>
      </c>
      <c r="B38" s="34" t="s">
        <v>54</v>
      </c>
      <c r="C38" s="33" t="s">
        <v>16</v>
      </c>
      <c r="D38" s="16">
        <v>2</v>
      </c>
      <c r="E38" s="28">
        <v>40767.32</v>
      </c>
      <c r="F38" s="9">
        <f t="shared" si="0"/>
        <v>81534.64</v>
      </c>
      <c r="G38" s="14">
        <v>40845.81</v>
      </c>
      <c r="H38" s="9">
        <f t="shared" si="1"/>
        <v>81691.62</v>
      </c>
      <c r="I38" s="14">
        <v>40915.160000000003</v>
      </c>
      <c r="J38" s="9">
        <f t="shared" si="2"/>
        <v>81830.320000000007</v>
      </c>
      <c r="K38" s="25">
        <f t="shared" si="3"/>
        <v>40842.763333333336</v>
      </c>
      <c r="L38" s="7">
        <f t="shared" si="4"/>
        <v>73.967073979988982</v>
      </c>
      <c r="M38" s="10">
        <f t="shared" si="5"/>
        <v>1.8110203116355164E-3</v>
      </c>
      <c r="N38" s="11">
        <f t="shared" si="6"/>
        <v>81685.52</v>
      </c>
      <c r="O38" s="24"/>
    </row>
    <row r="39" spans="1:95" s="6" customFormat="1" ht="25.5">
      <c r="A39" s="27">
        <v>34</v>
      </c>
      <c r="B39" s="34" t="s">
        <v>55</v>
      </c>
      <c r="C39" s="33" t="s">
        <v>16</v>
      </c>
      <c r="D39" s="16">
        <v>1</v>
      </c>
      <c r="E39" s="28">
        <v>50252.73</v>
      </c>
      <c r="F39" s="9">
        <f t="shared" si="0"/>
        <v>50252.73</v>
      </c>
      <c r="G39" s="14">
        <v>50351.33</v>
      </c>
      <c r="H39" s="9">
        <f t="shared" si="1"/>
        <v>50351.33</v>
      </c>
      <c r="I39" s="14">
        <v>50424.88</v>
      </c>
      <c r="J39" s="9">
        <f t="shared" si="2"/>
        <v>50424.88</v>
      </c>
      <c r="K39" s="25">
        <f t="shared" si="3"/>
        <v>50342.98</v>
      </c>
      <c r="L39" s="7">
        <f t="shared" si="4"/>
        <v>86.378223527414846</v>
      </c>
      <c r="M39" s="10">
        <f t="shared" si="5"/>
        <v>1.7157948045072985E-3</v>
      </c>
      <c r="N39" s="11">
        <f t="shared" si="6"/>
        <v>50342.98</v>
      </c>
      <c r="O39" s="24"/>
    </row>
    <row r="40" spans="1:95" s="6" customFormat="1" ht="25.5">
      <c r="A40" s="27">
        <v>35</v>
      </c>
      <c r="B40" s="34" t="s">
        <v>57</v>
      </c>
      <c r="C40" s="33" t="s">
        <v>16</v>
      </c>
      <c r="D40" s="16">
        <v>1</v>
      </c>
      <c r="E40" s="28">
        <v>38575.46</v>
      </c>
      <c r="F40" s="9">
        <f t="shared" si="0"/>
        <v>38575.46</v>
      </c>
      <c r="G40" s="14">
        <v>38648.839999999997</v>
      </c>
      <c r="H40" s="9">
        <f t="shared" si="1"/>
        <v>38648.839999999997</v>
      </c>
      <c r="I40" s="14">
        <v>38709.440000000002</v>
      </c>
      <c r="J40" s="9">
        <f t="shared" si="2"/>
        <v>38709.440000000002</v>
      </c>
      <c r="K40" s="25">
        <f t="shared" si="3"/>
        <v>38644.579999999994</v>
      </c>
      <c r="L40" s="7">
        <f t="shared" si="4"/>
        <v>67.091510641165911</v>
      </c>
      <c r="M40" s="10">
        <f t="shared" si="5"/>
        <v>1.7361169571817295E-3</v>
      </c>
      <c r="N40" s="11">
        <f t="shared" si="6"/>
        <v>38644.58</v>
      </c>
      <c r="O40" s="24"/>
    </row>
    <row r="41" spans="1:95" s="6" customFormat="1" ht="25.5">
      <c r="A41" s="27">
        <v>36</v>
      </c>
      <c r="B41" s="34" t="s">
        <v>58</v>
      </c>
      <c r="C41" s="33" t="s">
        <v>16</v>
      </c>
      <c r="D41" s="16">
        <v>1</v>
      </c>
      <c r="E41" s="28">
        <v>71175.28</v>
      </c>
      <c r="F41" s="9">
        <f t="shared" si="0"/>
        <v>71175.28</v>
      </c>
      <c r="G41" s="14">
        <v>71306.81</v>
      </c>
      <c r="H41" s="9">
        <f t="shared" si="1"/>
        <v>71306.81</v>
      </c>
      <c r="I41" s="14">
        <v>71431.25</v>
      </c>
      <c r="J41" s="9">
        <f t="shared" si="2"/>
        <v>71431.25</v>
      </c>
      <c r="K41" s="25">
        <f t="shared" si="3"/>
        <v>71304.44666666667</v>
      </c>
      <c r="L41" s="7">
        <f t="shared" si="4"/>
        <v>128.00136418286192</v>
      </c>
      <c r="M41" s="10">
        <f t="shared" si="5"/>
        <v>1.7951385946691578E-3</v>
      </c>
      <c r="N41" s="11">
        <f t="shared" si="6"/>
        <v>71304.45</v>
      </c>
      <c r="O41" s="24"/>
    </row>
    <row r="42" spans="1:95" s="6" customFormat="1" ht="25.5">
      <c r="A42" s="27">
        <v>37</v>
      </c>
      <c r="B42" s="34" t="s">
        <v>59</v>
      </c>
      <c r="C42" s="33" t="s">
        <v>16</v>
      </c>
      <c r="D42" s="16">
        <v>1</v>
      </c>
      <c r="E42" s="28">
        <v>60019.85</v>
      </c>
      <c r="F42" s="9">
        <f t="shared" si="0"/>
        <v>60019.85</v>
      </c>
      <c r="G42" s="14">
        <v>60135.21</v>
      </c>
      <c r="H42" s="9">
        <f t="shared" si="1"/>
        <v>60135.21</v>
      </c>
      <c r="I42" s="14">
        <v>60225.88</v>
      </c>
      <c r="J42" s="9">
        <f t="shared" si="2"/>
        <v>60225.88</v>
      </c>
      <c r="K42" s="25">
        <f t="shared" si="3"/>
        <v>60126.98</v>
      </c>
      <c r="L42" s="7">
        <f t="shared" si="4"/>
        <v>103.26127008809992</v>
      </c>
      <c r="M42" s="10">
        <f t="shared" si="5"/>
        <v>1.7173866056153146E-3</v>
      </c>
      <c r="N42" s="11">
        <f t="shared" si="6"/>
        <v>60126.98</v>
      </c>
      <c r="O42" s="24"/>
    </row>
    <row r="43" spans="1:95" s="6" customFormat="1" ht="25.5">
      <c r="A43" s="27">
        <v>38</v>
      </c>
      <c r="B43" s="34" t="s">
        <v>60</v>
      </c>
      <c r="C43" s="33" t="s">
        <v>16</v>
      </c>
      <c r="D43" s="16">
        <v>1</v>
      </c>
      <c r="E43" s="28">
        <v>36446.300000000003</v>
      </c>
      <c r="F43" s="9">
        <f t="shared" si="0"/>
        <v>36446.300000000003</v>
      </c>
      <c r="G43" s="14">
        <v>36516.269999999997</v>
      </c>
      <c r="H43" s="9">
        <f t="shared" si="1"/>
        <v>36516.269999999997</v>
      </c>
      <c r="I43" s="14">
        <v>36579.07</v>
      </c>
      <c r="J43" s="9">
        <f t="shared" si="2"/>
        <v>36579.07</v>
      </c>
      <c r="K43" s="25">
        <f t="shared" si="3"/>
        <v>36513.880000000005</v>
      </c>
      <c r="L43" s="7">
        <f t="shared" si="4"/>
        <v>66.417259046943343</v>
      </c>
      <c r="M43" s="10">
        <f t="shared" si="5"/>
        <v>1.8189592299405961E-3</v>
      </c>
      <c r="N43" s="11">
        <f t="shared" si="6"/>
        <v>36513.879999999997</v>
      </c>
      <c r="O43" s="24"/>
    </row>
    <row r="44" spans="1:95">
      <c r="A44" s="12"/>
      <c r="B44" s="30" t="s">
        <v>10</v>
      </c>
      <c r="C44" s="31"/>
      <c r="D44" s="32"/>
      <c r="E44" s="13"/>
      <c r="F44" s="13">
        <f>SUM(F6:F43)</f>
        <v>3572255.7200000007</v>
      </c>
      <c r="G44" s="13"/>
      <c r="H44" s="13">
        <f>SUM(H6:H43)</f>
        <v>3579258.55</v>
      </c>
      <c r="I44" s="13"/>
      <c r="J44" s="13">
        <f>SUM(J6:J43)</f>
        <v>3584636.439999999</v>
      </c>
      <c r="K44" s="13"/>
      <c r="L44" s="13"/>
      <c r="M44" s="13"/>
      <c r="N44" s="13">
        <f>SUM(N6:N43)</f>
        <v>3578716.9199999995</v>
      </c>
    </row>
    <row r="48" spans="1:95" s="19" customFormat="1" ht="15">
      <c r="A48" s="17"/>
      <c r="B48" s="39" t="s">
        <v>22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</row>
    <row r="49" spans="1:95" s="19" customFormat="1" ht="15">
      <c r="A49" s="20"/>
      <c r="B49" s="21"/>
      <c r="C49" s="21"/>
      <c r="D49" s="22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</row>
    <row r="53" spans="1:95">
      <c r="F53" s="4" t="s">
        <v>20</v>
      </c>
    </row>
  </sheetData>
  <mergeCells count="16">
    <mergeCell ref="A1:N1"/>
    <mergeCell ref="B48:N48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3.4939236111111112E-2" right="0.7" top="0.75" bottom="0.75" header="0.3" footer="0.3"/>
  <pageSetup paperSize="9"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2022-11-10T08:40:50Z</cp:lastPrinted>
  <dcterms:created xsi:type="dcterms:W3CDTF">2018-12-14T15:08:00Z</dcterms:created>
  <dcterms:modified xsi:type="dcterms:W3CDTF">2022-12-09T12:52:45Z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