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Закупки 2021\ЯНВАРЬ 2021\ПРИБОРЫ УЧЕТА ПУЛЬСАР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  <definedName name="_xlnm.Print_Area" localSheetId="0">услуга!$A$1:$M$25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J14" i="3"/>
  <c r="F14" i="3"/>
  <c r="M14" i="3" s="1"/>
  <c r="L14" i="3" l="1"/>
  <c r="E15" i="3"/>
  <c r="J13" i="3" l="1"/>
  <c r="D15" i="3" l="1"/>
  <c r="C15" i="3"/>
  <c r="K13" i="3" l="1"/>
  <c r="L13" i="3" s="1"/>
  <c r="F13" i="3"/>
  <c r="M13" i="3" s="1"/>
  <c r="M16" i="3" s="1"/>
</calcChain>
</file>

<file path=xl/sharedStrings.xml><?xml version="1.0" encoding="utf-8"?>
<sst xmlns="http://schemas.openxmlformats.org/spreadsheetml/2006/main" count="37" uniqueCount="28">
  <si>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</si>
  <si>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</si>
  <si>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</si>
  <si>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</si>
  <si>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</si>
  <si>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</si>
  <si>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</si>
  <si>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</si>
  <si>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</si>
  <si>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</si>
  <si>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</si>
  <si>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</si>
  <si>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</si>
  <si>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</si>
  <si>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</si>
  <si>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</si>
  <si>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</si>
  <si>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</si>
  <si>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Единица измерения</t>
  </si>
  <si>
    <t>Количество товара</t>
  </si>
  <si>
    <t>Приложение №1
к Информационной карте</t>
  </si>
  <si>
    <t>Директор МУП "Водоканал"                                                                            В.В. Кузнецов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</si>
  <si>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форме.</t>
    </r>
  </si>
  <si>
    <t>Установочный присоединительный комплект ДУ 15 с обратным клапаном</t>
  </si>
  <si>
    <t>Предмет закупки: На поставку приборов учета расхода ХВС Ду 15 многоструйных мокроходных для нужд МУП "Водоканал" на 2021 год</t>
  </si>
  <si>
    <t>Поставка приборов учета расхода ХВС Ду 15 многоструйных мокроходных для нужд МУП "Водоканал" на 2021 год</t>
  </si>
  <si>
    <t>Дата подготовки обоснования Н(М)ЦД: 14 января 2021 г.</t>
  </si>
  <si>
    <t>Начальная (максимальная) цена договора составляет: 438 136,67 руб (Четыреста тридцать восемь тысяч сто тридцать шесть рублей 67 копееек)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</si>
</sst>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66" fontId="4" fillId="0" borderId="18" xfId="4" applyNumberFormat="1" applyFont="1" applyFill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=""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=""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=""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2" zoomScale="70" zoomScaleNormal="70" zoomScaleSheetLayoutView="70" zoomScalePageLayoutView="55" workbookViewId="0">
      <selection activeCell="A19" sqref="A19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1" customWidth="1"/>
    <col min="16" max="16" width="24.5703125" style="2" customWidth="1"/>
    <col min="17" max="16384" width="8.85546875" style="2"/>
  </cols>
  <sheetData>
    <row r="1" spans="1:15" ht="47.25" hidden="1" customHeight="1" x14ac:dyDescent="0.3">
      <c r="B1" s="23"/>
      <c r="C1" s="1"/>
      <c r="D1" s="1"/>
      <c r="E1" s="1"/>
      <c r="F1" s="1"/>
      <c r="G1" s="1"/>
      <c r="H1" s="1"/>
      <c r="I1" s="1"/>
      <c r="J1" s="55" t="s">
        <v>20</v>
      </c>
      <c r="K1" s="55"/>
      <c r="L1" s="55"/>
      <c r="M1" s="56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57" t="s">
        <v>15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O3" s="31"/>
    </row>
    <row r="4" spans="1:15" s="4" customFormat="1" ht="25.5" x14ac:dyDescent="0.3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O4" s="31"/>
    </row>
    <row r="5" spans="1:15" s="4" customFormat="1" ht="15.75" customHeight="1" x14ac:dyDescent="0.3">
      <c r="A5" s="17"/>
      <c r="B5" s="17"/>
      <c r="C5" s="17"/>
      <c r="D5" s="17"/>
      <c r="E5" s="17"/>
      <c r="F5" s="17"/>
      <c r="G5" s="32"/>
      <c r="H5" s="18"/>
      <c r="I5" s="17"/>
      <c r="J5" s="17"/>
      <c r="K5" s="17"/>
      <c r="L5" s="17"/>
      <c r="M5" s="17"/>
      <c r="O5" s="31"/>
    </row>
    <row r="6" spans="1:15" s="4" customFormat="1" ht="21" customHeight="1" x14ac:dyDescent="0.3">
      <c r="A6" s="64" t="s">
        <v>22</v>
      </c>
      <c r="B6" s="64"/>
      <c r="C6" s="64"/>
      <c r="D6" s="64"/>
      <c r="E6" s="6"/>
      <c r="F6" s="6"/>
      <c r="G6" s="6"/>
      <c r="H6" s="6"/>
      <c r="I6" s="6"/>
      <c r="J6" s="6"/>
      <c r="K6" s="6"/>
      <c r="L6" s="6"/>
      <c r="M6" s="6"/>
      <c r="O6" s="31"/>
    </row>
    <row r="7" spans="1:15" s="4" customFormat="1" ht="48" customHeight="1" x14ac:dyDescent="0.3">
      <c r="A7" s="58" t="s">
        <v>24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O7" s="31"/>
    </row>
    <row r="8" spans="1:15" ht="32.25" customHeight="1" thickBot="1" x14ac:dyDescent="0.35"/>
    <row r="9" spans="1:15" s="16" customFormat="1" ht="64.150000000000006" customHeight="1" x14ac:dyDescent="0.3">
      <c r="A9" s="68" t="s">
        <v>13</v>
      </c>
      <c r="B9" s="45" t="s">
        <v>14</v>
      </c>
      <c r="C9" s="45" t="s">
        <v>0</v>
      </c>
      <c r="D9" s="71"/>
      <c r="E9" s="71"/>
      <c r="F9" s="71"/>
      <c r="G9" s="61" t="s">
        <v>18</v>
      </c>
      <c r="H9" s="45" t="s">
        <v>19</v>
      </c>
      <c r="I9" s="45" t="s">
        <v>1</v>
      </c>
      <c r="J9" s="49" t="s">
        <v>7</v>
      </c>
      <c r="K9" s="49"/>
      <c r="L9" s="49"/>
      <c r="M9" s="25" t="s">
        <v>5</v>
      </c>
      <c r="O9" s="31"/>
    </row>
    <row r="10" spans="1:15" s="16" customFormat="1" ht="72" customHeight="1" x14ac:dyDescent="0.3">
      <c r="A10" s="69"/>
      <c r="B10" s="46"/>
      <c r="C10" s="24" t="s">
        <v>4</v>
      </c>
      <c r="D10" s="24" t="s">
        <v>2</v>
      </c>
      <c r="E10" s="24" t="s">
        <v>3</v>
      </c>
      <c r="F10" s="66"/>
      <c r="G10" s="62"/>
      <c r="H10" s="46"/>
      <c r="I10" s="46"/>
      <c r="J10" s="50" t="s">
        <v>8</v>
      </c>
      <c r="K10" s="52" t="s">
        <v>9</v>
      </c>
      <c r="L10" s="59" t="s">
        <v>10</v>
      </c>
      <c r="M10" s="73"/>
      <c r="O10" s="31"/>
    </row>
    <row r="11" spans="1:15" s="16" customFormat="1" ht="30" customHeight="1" thickBot="1" x14ac:dyDescent="0.35">
      <c r="A11" s="70"/>
      <c r="B11" s="47"/>
      <c r="C11" s="10" t="s">
        <v>17</v>
      </c>
      <c r="D11" s="10" t="s">
        <v>17</v>
      </c>
      <c r="E11" s="10" t="s">
        <v>17</v>
      </c>
      <c r="F11" s="67"/>
      <c r="G11" s="63"/>
      <c r="H11" s="47"/>
      <c r="I11" s="47"/>
      <c r="J11" s="51"/>
      <c r="K11" s="53"/>
      <c r="L11" s="60"/>
      <c r="M11" s="74"/>
      <c r="O11" s="31"/>
    </row>
    <row r="12" spans="1:15" s="7" customFormat="1" ht="21" customHeight="1" thickBot="1" x14ac:dyDescent="0.35">
      <c r="A12" s="41">
        <v>1</v>
      </c>
      <c r="B12" s="40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9">
        <v>12</v>
      </c>
      <c r="M12" s="39">
        <v>13</v>
      </c>
      <c r="O12" s="8"/>
    </row>
    <row r="13" spans="1:15" s="7" customFormat="1" ht="77.25" customHeight="1" x14ac:dyDescent="0.3">
      <c r="A13" s="43">
        <v>1</v>
      </c>
      <c r="B13" s="42" t="s">
        <v>25</v>
      </c>
      <c r="C13" s="44">
        <v>3841.2</v>
      </c>
      <c r="D13" s="44">
        <v>4230</v>
      </c>
      <c r="E13" s="44">
        <v>4540.5</v>
      </c>
      <c r="F13" s="33">
        <f>(C13+D13+E13)</f>
        <v>12611.7</v>
      </c>
      <c r="G13" s="33">
        <v>1</v>
      </c>
      <c r="H13" s="34">
        <v>100</v>
      </c>
      <c r="I13" s="34">
        <v>3</v>
      </c>
      <c r="J13" s="35">
        <f>AVERAGE(C13,D13,E13)-0.01</f>
        <v>4203.8900000000003</v>
      </c>
      <c r="K13" s="35">
        <f t="shared" ref="K13:K14" si="0">STDEV(C13,D13,E13)</f>
        <v>350.37983674863494</v>
      </c>
      <c r="L13" s="36">
        <f t="shared" ref="L13:L14" si="1">K13/J13</f>
        <v>8.3346575849661847E-2</v>
      </c>
      <c r="M13" s="37">
        <f>F13*H13/I13</f>
        <v>420390</v>
      </c>
      <c r="O13" s="8"/>
    </row>
    <row r="14" spans="1:15" s="7" customFormat="1" ht="77.25" customHeight="1" x14ac:dyDescent="0.3">
      <c r="A14" s="43">
        <v>2</v>
      </c>
      <c r="B14" s="42" t="s">
        <v>23</v>
      </c>
      <c r="C14" s="42">
        <v>224.4</v>
      </c>
      <c r="D14" s="42">
        <v>205</v>
      </c>
      <c r="E14" s="42">
        <v>103</v>
      </c>
      <c r="F14" s="33">
        <f>(C14+D14+E14)</f>
        <v>532.4</v>
      </c>
      <c r="G14" s="33">
        <v>1</v>
      </c>
      <c r="H14" s="34">
        <v>100</v>
      </c>
      <c r="I14" s="34">
        <v>3</v>
      </c>
      <c r="J14" s="35">
        <f>AVERAGE(C14,D14,E14)-0.01</f>
        <v>177.45666666666668</v>
      </c>
      <c r="K14" s="35">
        <f t="shared" si="0"/>
        <v>65.215437845140201</v>
      </c>
      <c r="L14" s="36">
        <f t="shared" si="1"/>
        <v>0.36750063590251253</v>
      </c>
      <c r="M14" s="37">
        <f>F14*H14/I14</f>
        <v>17746.666666666668</v>
      </c>
      <c r="O14" s="8"/>
    </row>
    <row r="15" spans="1:15" ht="21" customHeight="1" thickBot="1" x14ac:dyDescent="0.35">
      <c r="A15" s="26"/>
      <c r="B15" s="27" t="s">
        <v>12</v>
      </c>
      <c r="C15" s="28">
        <f>SUM(C13:C13)</f>
        <v>3841.2</v>
      </c>
      <c r="D15" s="28">
        <f>SUM(D13:D13)</f>
        <v>4230</v>
      </c>
      <c r="E15" s="28">
        <f>SUM(E13:E13)+0.01</f>
        <v>4540.51</v>
      </c>
      <c r="F15" s="28" t="s">
        <v>6</v>
      </c>
      <c r="G15" s="28" t="s">
        <v>6</v>
      </c>
      <c r="H15" s="29" t="s">
        <v>6</v>
      </c>
      <c r="I15" s="29" t="s">
        <v>6</v>
      </c>
      <c r="J15" s="29" t="s">
        <v>6</v>
      </c>
      <c r="K15" s="29" t="s">
        <v>6</v>
      </c>
      <c r="L15" s="29" t="s">
        <v>6</v>
      </c>
      <c r="M15" s="30" t="s">
        <v>6</v>
      </c>
    </row>
    <row r="16" spans="1:15" ht="21" customHeight="1" thickBot="1" x14ac:dyDescent="0.35">
      <c r="A16" s="11"/>
      <c r="B16" s="48" t="s">
        <v>11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12">
        <f>SUM(M13:M14)</f>
        <v>438136.66666666669</v>
      </c>
    </row>
    <row r="17" spans="1:15" ht="21" customHeigh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</row>
    <row r="18" spans="1:15" ht="21" customHeight="1" x14ac:dyDescent="0.3">
      <c r="A18" s="72" t="s">
        <v>27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5" s="4" customFormat="1" ht="20.25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O19" s="31"/>
    </row>
    <row r="20" spans="1:15" ht="0.7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5" x14ac:dyDescent="0.3">
      <c r="A21" s="15"/>
      <c r="B21" s="13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</row>
    <row r="22" spans="1:15" s="8" customFormat="1" x14ac:dyDescent="0.3">
      <c r="A22" s="65" t="s">
        <v>26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15" s="8" customFormat="1" x14ac:dyDescent="0.3">
      <c r="A23" s="3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5" ht="40.5" customHeight="1" x14ac:dyDescent="0.35">
      <c r="C24" s="54" t="s">
        <v>21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</row>
  </sheetData>
  <mergeCells count="21">
    <mergeCell ref="C24:M24"/>
    <mergeCell ref="J1:M1"/>
    <mergeCell ref="A3:M3"/>
    <mergeCell ref="A4:M4"/>
    <mergeCell ref="A7:M7"/>
    <mergeCell ref="L10:L11"/>
    <mergeCell ref="H9:H11"/>
    <mergeCell ref="G9:G11"/>
    <mergeCell ref="A6:D6"/>
    <mergeCell ref="A22:M22"/>
    <mergeCell ref="F10:F11"/>
    <mergeCell ref="A9:A11"/>
    <mergeCell ref="B9:B11"/>
    <mergeCell ref="C9:F9"/>
    <mergeCell ref="A18:M18"/>
    <mergeCell ref="M10:M11"/>
    <mergeCell ref="I9:I11"/>
    <mergeCell ref="B16:L16"/>
    <mergeCell ref="J9:L9"/>
    <mergeCell ref="J10:J11"/>
    <mergeCell ref="K10:K11"/>
  </mergeCells>
  <printOptions horizontalCentered="1" verticalCentered="1"/>
  <pageMargins left="0.25" right="0.25" top="0.75" bottom="0.75" header="0.3" footer="0.3"/>
  <pageSetup paperSize="9" scale="53" orientation="landscape" r:id="rId1"/>
  <rowBreaks count="1" manualBreakCount="1">
    <brk id="2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2021-01-14T13:04:28Z</cp:lastPrinted>
  <dcterms:created xsi:type="dcterms:W3CDTF">2016-08-25T12:47:15Z</dcterms:created>
  <dcterms:modified xsi:type="dcterms:W3CDTF">2021-01-15T12:03:57Z</dcterms:modified>
</cp:coreProperties>
</file>