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НМЦК!$A$1:$N$16</definedName>
  </definedNames>
  <calcPr calcId="114210"/>
</workbook>
</file>

<file path=xl/calcChain.xml><?xml version="1.0" encoding="utf-8"?>
<calcChain xmlns="http://schemas.openxmlformats.org/spreadsheetml/2006/main">
  <c r="N12" i="1"/>
  <c r="F6"/>
  <c r="F7"/>
  <c r="F8"/>
  <c r="F9"/>
  <c r="F10"/>
  <c r="F11"/>
  <c r="F12"/>
  <c r="J7"/>
  <c r="J8"/>
  <c r="J9"/>
  <c r="J10"/>
  <c r="J11"/>
  <c r="H7"/>
  <c r="H8"/>
  <c r="H9"/>
  <c r="H10"/>
  <c r="H11"/>
  <c r="L7"/>
  <c r="L8"/>
  <c r="L9"/>
  <c r="L10"/>
  <c r="L11"/>
  <c r="L6"/>
  <c r="K7"/>
  <c r="N7"/>
  <c r="K8"/>
  <c r="N8"/>
  <c r="K9"/>
  <c r="N9"/>
  <c r="K10"/>
  <c r="N10"/>
  <c r="K11"/>
  <c r="N11"/>
  <c r="K6"/>
  <c r="N6"/>
  <c r="J6"/>
  <c r="H6"/>
  <c r="M6"/>
  <c r="M9"/>
  <c r="J12"/>
  <c r="M8"/>
  <c r="M11"/>
  <c r="M7"/>
  <c r="M10"/>
  <c r="H12"/>
</calcChain>
</file>

<file path=xl/sharedStrings.xml><?xml version="1.0" encoding="utf-8"?>
<sst xmlns="http://schemas.openxmlformats.org/spreadsheetml/2006/main" count="36" uniqueCount="27">
  <si>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</si>
  <si>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</si>
  <si>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</si>
  <si>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</si>
  <si>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</si>
  <si>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</si>
  <si>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</si>
  <si>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</si>
  <si>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</si>
  <si>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</si>
  <si>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</si>
  <si>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</si>
  <si>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</si>
  <si>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</si>
  <si>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</si>
  <si>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 xml:space="preserve">Ванкомицин порошок для приготовления раствора для инфузий, 0,5г флакон стеклянный в картонной пачке </t>
  </si>
  <si>
    <t xml:space="preserve">Ванкомицин порошок для приготовления раствора для инфузий, 1,0г флакон стеклянный в картонной пачке </t>
  </si>
  <si>
    <t>упак</t>
  </si>
  <si>
    <t>Имипенем+Цилластатин порошок для приготовления раствора для инфузий 500 мг+500 мг флаконы вместимостью 20 мл -х1 поддоны пластиковые обтянутые пленкой</t>
  </si>
  <si>
    <t xml:space="preserve">Меропенем лиофилизат для приготовления раствора для внутривенного введения 500 мг - флаконы х1 - пачки картонные </t>
  </si>
  <si>
    <t xml:space="preserve">Меропенем лиофилизат для приготовления раствора для внутривенного введения 1 г - флаконы х1 - пачки картонные </t>
  </si>
  <si>
    <t xml:space="preserve">Нетилмицин раствор для внутривенного и внутримышечного введения 25 мг/мл флаконы 2 мл х1 </t>
  </si>
  <si>
    <t>Поставка лекарственных препаратов (Антибиотики разные)</t>
  </si>
  <si>
    <t>Источник 1
 КП № 8743-22 от 08.11.2022</t>
  </si>
  <si>
    <t>Источник 2
 КП № 6706-06.11.22-15 от 06.11.2022</t>
  </si>
  <si>
    <t>Источник 3
 КП № 2716-138 от 08.11.2022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</si>
  <si>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994 534,65 рубля </t>
    </r>
    <r>
      <rPr>
        <sz val="12"/>
        <rFont val="Times New Roman"/>
        <family val="1"/>
        <charset val="204"/>
      </rPr>
      <t>(Девятьсот девяносто четыре тысячи пятьсот тридцать четыре рубля 65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</si>
</sst>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43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5" fillId="0" borderId="0" xfId="18" applyFont="1" applyFill="1"/>
    <xf numFmtId="0" fontId="25" fillId="0" borderId="0" xfId="18" applyFont="1" applyFill="1" applyBorder="1"/>
    <xf numFmtId="4" fontId="2" fillId="9" borderId="2" xfId="0" applyNumberFormat="1" applyFont="1" applyFill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3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7621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7621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76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762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Q15"/>
  <sheetViews>
    <sheetView tabSelected="1" zoomScaleNormal="82" workbookViewId="0">
      <selection activeCell="J20" sqref="J20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7.5703125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5" ht="20.2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ht="34.5" customHeight="1">
      <c r="A2" s="36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5" ht="38.25">
      <c r="A3" s="37" t="s">
        <v>1</v>
      </c>
      <c r="B3" s="39" t="s">
        <v>11</v>
      </c>
      <c r="C3" s="37" t="s">
        <v>7</v>
      </c>
      <c r="D3" s="34" t="s">
        <v>6</v>
      </c>
      <c r="E3" s="27" t="s">
        <v>2</v>
      </c>
      <c r="F3" s="27"/>
      <c r="G3" s="27"/>
      <c r="H3" s="27"/>
      <c r="I3" s="27"/>
      <c r="J3" s="27"/>
      <c r="K3" s="27" t="s">
        <v>3</v>
      </c>
      <c r="L3" s="27"/>
      <c r="M3" s="27"/>
      <c r="N3" s="7" t="s">
        <v>4</v>
      </c>
    </row>
    <row r="4" spans="1:15" ht="45.75" customHeight="1">
      <c r="A4" s="37"/>
      <c r="B4" s="39"/>
      <c r="C4" s="37"/>
      <c r="D4" s="34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41" t="s">
        <v>8</v>
      </c>
      <c r="L4" s="27" t="s">
        <v>5</v>
      </c>
      <c r="M4" s="27" t="s">
        <v>9</v>
      </c>
      <c r="N4" s="29" t="s">
        <v>12</v>
      </c>
    </row>
    <row r="5" spans="1:15" ht="41.25" customHeight="1">
      <c r="A5" s="38"/>
      <c r="B5" s="40"/>
      <c r="C5" s="38"/>
      <c r="D5" s="35"/>
      <c r="E5" s="31" t="s">
        <v>23</v>
      </c>
      <c r="F5" s="31"/>
      <c r="G5" s="31" t="s">
        <v>24</v>
      </c>
      <c r="H5" s="31"/>
      <c r="I5" s="31" t="s">
        <v>25</v>
      </c>
      <c r="J5" s="31"/>
      <c r="K5" s="42"/>
      <c r="L5" s="28"/>
      <c r="M5" s="28"/>
      <c r="N5" s="30"/>
    </row>
    <row r="6" spans="1:15" ht="38.25">
      <c r="A6" s="8">
        <v>1</v>
      </c>
      <c r="B6" s="22" t="s">
        <v>15</v>
      </c>
      <c r="C6" s="18" t="s">
        <v>17</v>
      </c>
      <c r="D6" s="23">
        <v>30</v>
      </c>
      <c r="E6" s="26">
        <v>174.79</v>
      </c>
      <c r="F6" s="9">
        <f t="shared" ref="F6:F11" si="0">D6*E6</f>
        <v>5243.7</v>
      </c>
      <c r="G6" s="26">
        <v>175.34</v>
      </c>
      <c r="H6" s="9">
        <f t="shared" ref="H6:H11" si="1">G6*D6</f>
        <v>5260.2</v>
      </c>
      <c r="I6" s="26">
        <v>175.45</v>
      </c>
      <c r="J6" s="9">
        <f t="shared" ref="J6:J11" si="2">I6*D6</f>
        <v>5263.5</v>
      </c>
      <c r="K6" s="20">
        <f t="shared" ref="K6:K11" si="3">(E6+G6+I6)/3</f>
        <v>175.1933333333333</v>
      </c>
      <c r="L6" s="21">
        <f t="shared" ref="L6:L11" si="4">STDEV(E6,G6,I6)</f>
        <v>0.35360052790307617</v>
      </c>
      <c r="M6" s="10">
        <f t="shared" ref="M6:M11" si="5">L6/K6</f>
        <v>2.0183446548750501E-3</v>
      </c>
      <c r="N6" s="11">
        <f t="shared" ref="N6:N11" si="6">ROUND(K6,2)*D6</f>
        <v>5255.7</v>
      </c>
      <c r="O6" s="24"/>
    </row>
    <row r="7" spans="1:15" ht="38.25">
      <c r="A7" s="8">
        <v>2</v>
      </c>
      <c r="B7" s="22" t="s">
        <v>16</v>
      </c>
      <c r="C7" s="18" t="s">
        <v>17</v>
      </c>
      <c r="D7" s="23">
        <v>750</v>
      </c>
      <c r="E7" s="26">
        <v>325.82</v>
      </c>
      <c r="F7" s="9">
        <f t="shared" si="0"/>
        <v>244365</v>
      </c>
      <c r="G7" s="26">
        <v>326.04000000000002</v>
      </c>
      <c r="H7" s="9">
        <f t="shared" si="1"/>
        <v>244530.00000000003</v>
      </c>
      <c r="I7" s="26">
        <v>326.7</v>
      </c>
      <c r="J7" s="9">
        <f t="shared" si="2"/>
        <v>245025</v>
      </c>
      <c r="K7" s="20">
        <f t="shared" si="3"/>
        <v>326.18666666666667</v>
      </c>
      <c r="L7" s="21">
        <f t="shared" si="4"/>
        <v>0.45796651988254228</v>
      </c>
      <c r="M7" s="10">
        <f t="shared" si="5"/>
        <v>1.4040013485607696E-3</v>
      </c>
      <c r="N7" s="11">
        <f t="shared" si="6"/>
        <v>244642.5</v>
      </c>
      <c r="O7" s="24"/>
    </row>
    <row r="8" spans="1:15" ht="51">
      <c r="A8" s="8">
        <v>3</v>
      </c>
      <c r="B8" s="22" t="s">
        <v>18</v>
      </c>
      <c r="C8" s="18" t="s">
        <v>17</v>
      </c>
      <c r="D8" s="23">
        <v>500</v>
      </c>
      <c r="E8" s="26">
        <v>433.7</v>
      </c>
      <c r="F8" s="9">
        <f t="shared" si="0"/>
        <v>216850</v>
      </c>
      <c r="G8" s="26">
        <v>433.48</v>
      </c>
      <c r="H8" s="9">
        <f t="shared" si="1"/>
        <v>216740</v>
      </c>
      <c r="I8" s="26">
        <v>434.36</v>
      </c>
      <c r="J8" s="9">
        <f t="shared" si="2"/>
        <v>217180</v>
      </c>
      <c r="K8" s="20">
        <f t="shared" si="3"/>
        <v>433.84666666666664</v>
      </c>
      <c r="L8" s="21">
        <f t="shared" si="4"/>
        <v>0.45796651988255138</v>
      </c>
      <c r="M8" s="10">
        <f t="shared" si="5"/>
        <v>1.0555953406331379E-3</v>
      </c>
      <c r="N8" s="11">
        <f t="shared" si="6"/>
        <v>216925</v>
      </c>
      <c r="O8" s="24"/>
    </row>
    <row r="9" spans="1:15" ht="38.25">
      <c r="A9" s="8">
        <v>4</v>
      </c>
      <c r="B9" s="22" t="s">
        <v>19</v>
      </c>
      <c r="C9" s="18" t="s">
        <v>17</v>
      </c>
      <c r="D9" s="23">
        <v>30</v>
      </c>
      <c r="E9" s="26">
        <v>309.83</v>
      </c>
      <c r="F9" s="9">
        <f t="shared" si="0"/>
        <v>9294.9</v>
      </c>
      <c r="G9" s="26">
        <v>310.60000000000002</v>
      </c>
      <c r="H9" s="9">
        <f t="shared" si="1"/>
        <v>9318</v>
      </c>
      <c r="I9" s="26">
        <v>310.70999999999998</v>
      </c>
      <c r="J9" s="9">
        <f t="shared" si="2"/>
        <v>9321.2999999999993</v>
      </c>
      <c r="K9" s="20">
        <f t="shared" si="3"/>
        <v>310.38000000000005</v>
      </c>
      <c r="L9" s="21">
        <f t="shared" si="4"/>
        <v>0.47947888378948139</v>
      </c>
      <c r="M9" s="10">
        <f t="shared" si="5"/>
        <v>1.5448124356900615E-3</v>
      </c>
      <c r="N9" s="11">
        <f t="shared" si="6"/>
        <v>9311.4</v>
      </c>
      <c r="O9" s="25"/>
    </row>
    <row r="10" spans="1:15" ht="38.25">
      <c r="A10" s="8">
        <v>5</v>
      </c>
      <c r="B10" s="22" t="s">
        <v>20</v>
      </c>
      <c r="C10" s="18" t="s">
        <v>17</v>
      </c>
      <c r="D10" s="23">
        <v>900</v>
      </c>
      <c r="E10" s="26">
        <v>567.45000000000005</v>
      </c>
      <c r="F10" s="9">
        <f t="shared" si="0"/>
        <v>510705.00000000006</v>
      </c>
      <c r="G10" s="26">
        <v>567.45000000000005</v>
      </c>
      <c r="H10" s="9">
        <f t="shared" si="1"/>
        <v>510705.00000000006</v>
      </c>
      <c r="I10" s="26">
        <v>568.11</v>
      </c>
      <c r="J10" s="9">
        <f t="shared" si="2"/>
        <v>511299</v>
      </c>
      <c r="K10" s="20">
        <f t="shared" si="3"/>
        <v>567.67000000000007</v>
      </c>
      <c r="L10" s="21">
        <f t="shared" si="4"/>
        <v>0.38105117766513463</v>
      </c>
      <c r="M10" s="10">
        <f t="shared" si="5"/>
        <v>6.7125473895949161E-4</v>
      </c>
      <c r="N10" s="11">
        <f t="shared" si="6"/>
        <v>510902.99999999994</v>
      </c>
      <c r="O10" s="24"/>
    </row>
    <row r="11" spans="1:15" ht="38.25">
      <c r="A11" s="8">
        <v>6</v>
      </c>
      <c r="B11" s="22" t="s">
        <v>21</v>
      </c>
      <c r="C11" s="18" t="s">
        <v>17</v>
      </c>
      <c r="D11" s="23">
        <v>5</v>
      </c>
      <c r="E11" s="26">
        <v>1499.12</v>
      </c>
      <c r="F11" s="9">
        <f t="shared" si="0"/>
        <v>7495.5999999999995</v>
      </c>
      <c r="G11" s="26">
        <v>1499.12</v>
      </c>
      <c r="H11" s="9">
        <f t="shared" si="1"/>
        <v>7495.5999999999995</v>
      </c>
      <c r="I11" s="26">
        <v>1500</v>
      </c>
      <c r="J11" s="9">
        <f t="shared" si="2"/>
        <v>7500</v>
      </c>
      <c r="K11" s="20">
        <f t="shared" si="3"/>
        <v>1499.4133333333332</v>
      </c>
      <c r="L11" s="21">
        <f t="shared" si="4"/>
        <v>0.5080682368869337</v>
      </c>
      <c r="M11" s="10">
        <f t="shared" si="5"/>
        <v>3.3884468384541539E-4</v>
      </c>
      <c r="N11" s="11">
        <f t="shared" si="6"/>
        <v>7497.05</v>
      </c>
      <c r="O11" s="24"/>
    </row>
    <row r="12" spans="1:15">
      <c r="A12" s="12"/>
      <c r="B12" s="16" t="s">
        <v>10</v>
      </c>
      <c r="C12" s="13"/>
      <c r="D12" s="14"/>
      <c r="E12" s="15"/>
      <c r="F12" s="19">
        <f>SUM(F6:F11)</f>
        <v>993954.20000000007</v>
      </c>
      <c r="G12" s="15"/>
      <c r="H12" s="19">
        <f>SUM(H6:H11)</f>
        <v>994048.80000000016</v>
      </c>
      <c r="I12" s="15"/>
      <c r="J12" s="19">
        <f>SUM(J6:J11)</f>
        <v>995588.8</v>
      </c>
      <c r="K12" s="15"/>
      <c r="L12" s="15"/>
      <c r="M12" s="15"/>
      <c r="N12" s="19">
        <f>SUM(N6:N11)</f>
        <v>994534.65</v>
      </c>
    </row>
    <row r="15" spans="1:15" ht="15.75">
      <c r="A15" s="6"/>
      <c r="B15" s="33" t="s">
        <v>26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</sheetData>
  <mergeCells count="16">
    <mergeCell ref="A1:N1"/>
    <mergeCell ref="B15:N15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2022-11-25T10:55:03Z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