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00"/>
  </bookViews>
  <sheets>
    <sheet name="Лист3" sheetId="3" r:id="rId1"/>
  </sheets>
  <calcPr calcId="162913"/>
</workbook>
</file>

<file path=xl/calcChain.xml><?xml version="1.0" encoding="utf-8"?>
<calcChain xmlns="http://schemas.openxmlformats.org/spreadsheetml/2006/main">
  <c r="M29" i="3" l="1"/>
  <c r="N29" i="3" s="1"/>
  <c r="O29" i="3" s="1"/>
  <c r="P29" i="3" s="1"/>
  <c r="K29" i="3"/>
  <c r="L29" i="3" s="1"/>
  <c r="J29" i="3"/>
  <c r="M28" i="3"/>
  <c r="N28" i="3" s="1"/>
  <c r="O28" i="3" s="1"/>
  <c r="P28" i="3" s="1"/>
  <c r="K28" i="3"/>
  <c r="J28" i="3"/>
  <c r="M27" i="3"/>
  <c r="N27" i="3" s="1"/>
  <c r="O27" i="3" s="1"/>
  <c r="P27" i="3" s="1"/>
  <c r="K27" i="3"/>
  <c r="L27" i="3" s="1"/>
  <c r="J27" i="3"/>
  <c r="M26" i="3"/>
  <c r="N26" i="3" s="1"/>
  <c r="O26" i="3" s="1"/>
  <c r="P26" i="3" s="1"/>
  <c r="K26" i="3"/>
  <c r="J26" i="3"/>
  <c r="M25" i="3"/>
  <c r="N25" i="3" s="1"/>
  <c r="O25" i="3" s="1"/>
  <c r="P25" i="3" s="1"/>
  <c r="K25" i="3"/>
  <c r="J25" i="3"/>
  <c r="M24" i="3"/>
  <c r="N24" i="3" s="1"/>
  <c r="O24" i="3" s="1"/>
  <c r="P24" i="3" s="1"/>
  <c r="K24" i="3"/>
  <c r="J24" i="3"/>
  <c r="M23" i="3"/>
  <c r="N23" i="3" s="1"/>
  <c r="O23" i="3" s="1"/>
  <c r="P23" i="3" s="1"/>
  <c r="K23" i="3"/>
  <c r="J23" i="3"/>
  <c r="M22" i="3"/>
  <c r="N22" i="3" s="1"/>
  <c r="O22" i="3" s="1"/>
  <c r="P22" i="3" s="1"/>
  <c r="K22" i="3"/>
  <c r="J22" i="3"/>
  <c r="M21" i="3"/>
  <c r="N21" i="3" s="1"/>
  <c r="O21" i="3" s="1"/>
  <c r="P21" i="3" s="1"/>
  <c r="K21" i="3"/>
  <c r="L21" i="3" s="1"/>
  <c r="J21" i="3"/>
  <c r="M20" i="3"/>
  <c r="N20" i="3" s="1"/>
  <c r="O20" i="3" s="1"/>
  <c r="P20" i="3" s="1"/>
  <c r="K20" i="3"/>
  <c r="J20" i="3"/>
  <c r="M19" i="3"/>
  <c r="N19" i="3" s="1"/>
  <c r="O19" i="3" s="1"/>
  <c r="P19" i="3" s="1"/>
  <c r="K19" i="3"/>
  <c r="J19" i="3"/>
  <c r="M18" i="3"/>
  <c r="N18" i="3" s="1"/>
  <c r="O18" i="3" s="1"/>
  <c r="P18" i="3" s="1"/>
  <c r="K18" i="3"/>
  <c r="J18" i="3"/>
  <c r="M17" i="3"/>
  <c r="N17" i="3" s="1"/>
  <c r="O17" i="3" s="1"/>
  <c r="P17" i="3" s="1"/>
  <c r="K17" i="3"/>
  <c r="J17" i="3"/>
  <c r="M16" i="3"/>
  <c r="N16" i="3" s="1"/>
  <c r="O16" i="3" s="1"/>
  <c r="P16" i="3" s="1"/>
  <c r="K16" i="3"/>
  <c r="L16" i="3" s="1"/>
  <c r="J16" i="3"/>
  <c r="M15" i="3"/>
  <c r="N15" i="3" s="1"/>
  <c r="O15" i="3" s="1"/>
  <c r="P15" i="3" s="1"/>
  <c r="K15" i="3"/>
  <c r="J15" i="3"/>
  <c r="M14" i="3"/>
  <c r="N14" i="3" s="1"/>
  <c r="O14" i="3" s="1"/>
  <c r="P14" i="3" s="1"/>
  <c r="K14" i="3"/>
  <c r="J14" i="3"/>
  <c r="M13" i="3"/>
  <c r="N13" i="3" s="1"/>
  <c r="O13" i="3" s="1"/>
  <c r="P13" i="3" s="1"/>
  <c r="K13" i="3"/>
  <c r="J13" i="3"/>
  <c r="M12" i="3"/>
  <c r="N12" i="3" s="1"/>
  <c r="O12" i="3" s="1"/>
  <c r="P12" i="3" s="1"/>
  <c r="K12" i="3"/>
  <c r="J12" i="3"/>
  <c r="M11" i="3"/>
  <c r="N11" i="3" s="1"/>
  <c r="O11" i="3" s="1"/>
  <c r="P11" i="3" s="1"/>
  <c r="K11" i="3"/>
  <c r="L11" i="3" s="1"/>
  <c r="J11" i="3"/>
  <c r="M10" i="3"/>
  <c r="N10" i="3" s="1"/>
  <c r="O10" i="3" s="1"/>
  <c r="P10" i="3" s="1"/>
  <c r="K10" i="3"/>
  <c r="J10" i="3"/>
  <c r="M9" i="3"/>
  <c r="N9" i="3" s="1"/>
  <c r="O9" i="3" s="1"/>
  <c r="P9" i="3" s="1"/>
  <c r="K9" i="3"/>
  <c r="J9" i="3"/>
  <c r="M8" i="3"/>
  <c r="N8" i="3" s="1"/>
  <c r="O8" i="3" s="1"/>
  <c r="P8" i="3" s="1"/>
  <c r="K8" i="3"/>
  <c r="J8" i="3"/>
  <c r="L12" i="3" l="1"/>
  <c r="L14" i="3"/>
  <c r="L26" i="3"/>
  <c r="L28" i="3"/>
  <c r="L25" i="3"/>
  <c r="L17" i="3"/>
  <c r="L15" i="3"/>
  <c r="L8" i="3"/>
  <c r="L9" i="3"/>
  <c r="L13" i="3"/>
  <c r="L19" i="3"/>
  <c r="L23" i="3"/>
  <c r="L10" i="3"/>
  <c r="L20" i="3"/>
  <c r="L24" i="3"/>
  <c r="L18" i="3"/>
  <c r="L22" i="3"/>
  <c r="M7" i="3" l="1"/>
  <c r="N7" i="3" l="1"/>
  <c r="O7" i="3" s="1"/>
  <c r="P7" i="3" s="1"/>
  <c r="P30" i="3" s="1"/>
  <c r="J7" i="3"/>
  <c r="K7" i="3"/>
  <c r="L7" i="3" l="1"/>
</calcChain>
</file>

<file path=xl/sharedStrings.xml><?xml version="1.0" encoding="utf-8"?>
<sst xmlns="http://schemas.openxmlformats.org/spreadsheetml/2006/main" count="73" uniqueCount="51">
  <si>
    <t>Разина Н.В.</t>
  </si>
  <si>
    <t>кг</t>
  </si>
  <si>
    <t>Приложение № 1</t>
  </si>
  <si>
    <t>№</t>
  </si>
  <si>
    <t>Наименование предмета договора</t>
  </si>
  <si>
    <t>Ед. изм</t>
  </si>
  <si>
    <t>Кол-во</t>
  </si>
  <si>
    <t>Коммерческие предложения (руб./ед.изм.)</t>
  </si>
  <si>
    <t>Данные реестра договоров (руб./ед.изм.)</t>
  </si>
  <si>
    <t>Однородность совокупности значений выявленных цен, используемых в расчете Н(М)ЦК</t>
  </si>
  <si>
    <t>КП 1</t>
  </si>
  <si>
    <t>КП 2</t>
  </si>
  <si>
    <t>Номер сведений о договоре</t>
  </si>
  <si>
    <t>Применяемый коэффициент</t>
  </si>
  <si>
    <t xml:space="preserve">Средняя арифметическая цена за единицу     &lt;ц&gt; </t>
  </si>
  <si>
    <t>Среднее квадратичное отклонение</t>
  </si>
  <si>
    <r>
      <t xml:space="preserve">коэффициент вариации цен V (%)           </t>
    </r>
    <r>
      <rPr>
        <i/>
        <sz val="10"/>
        <color theme="1"/>
        <rFont val="Arial"/>
        <family val="2"/>
        <charset val="204"/>
      </rPr>
      <t xml:space="preserve">         (не должен превышать 33%)</t>
    </r>
  </si>
  <si>
    <t>Цена за единицу изм. (руб.)</t>
  </si>
  <si>
    <t>Цена за единицу изм. с округлением (вниз) до сотых долей после запятой (руб.)</t>
  </si>
  <si>
    <t>-</t>
  </si>
  <si>
    <t>КП 3</t>
  </si>
  <si>
    <t>Картофель</t>
  </si>
  <si>
    <t>Капуста свежая</t>
  </si>
  <si>
    <t>Морковь</t>
  </si>
  <si>
    <t>Свекла</t>
  </si>
  <si>
    <t>Огурцы свежие</t>
  </si>
  <si>
    <t>Укроп зелен.свежий</t>
  </si>
  <si>
    <t>Чеснок</t>
  </si>
  <si>
    <t>Яблоки</t>
  </si>
  <si>
    <t>Бананы</t>
  </si>
  <si>
    <t>Груши</t>
  </si>
  <si>
    <t>Апельсины</t>
  </si>
  <si>
    <t>Лимоны</t>
  </si>
  <si>
    <t>Сухофрукты</t>
  </si>
  <si>
    <t>Помидоры свежие</t>
  </si>
  <si>
    <t>Грибы шампиньоны свежие</t>
  </si>
  <si>
    <t>Перец сладкий</t>
  </si>
  <si>
    <t>Ягоды с/м</t>
  </si>
  <si>
    <t>Изюм</t>
  </si>
  <si>
    <t>Курага</t>
  </si>
  <si>
    <t>Шиповник</t>
  </si>
  <si>
    <t>Лук зеленый</t>
  </si>
  <si>
    <t>Чернослив</t>
  </si>
  <si>
    <t>к техническому заданию  на поставку продуктов питания (фрукты и овощи) на 2021год</t>
  </si>
  <si>
    <t xml:space="preserve">Расчет и обоснование начальной (максимальной) цены договора методом сопоставимых рыночных цен (Н(М)ЦД) 
</t>
  </si>
  <si>
    <t>Н(М)ЦД, определяемая методом сопоставимых рыночных цен (анализа рынка)*</t>
  </si>
  <si>
    <r>
      <rPr>
        <b/>
        <sz val="10"/>
        <color theme="1"/>
        <rFont val="Arial"/>
        <family val="2"/>
        <charset val="204"/>
      </rPr>
      <t>Расчет Н(М)ЦД по формуле</t>
    </r>
    <r>
      <rPr>
        <sz val="10"/>
        <color theme="1"/>
        <rFont val="Arial"/>
        <family val="2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</si>
  <si>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Н(М)ЦД договора с учетом округления цены за единицу (руб.)</t>
  </si>
  <si>
    <t>Специалист в сфере закупок</t>
  </si>
  <si>
    <t>Лук репка</t>
  </si>
  <si>
    <t>Начальная (максимальная) цена договора  составила (рублей): 4 401 652,15 рублей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</si>
</sst>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р_._-;\-* #,##0.00_р_._-;_-* &quot;-&quot;??_р_._-;_-@_-"/>
  </numFmts>
  <fonts count="9" x14ac:knownFonts="1">
    <font>
      <sz val="11"/>
      <color theme="1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i/>
      <sz val="10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sz val="12"/>
      <color rgb="FF000000"/>
      <name val="Arial"/>
      <family val="2"/>
      <charset val="204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8" fillId="0" borderId="0" applyFont="0" applyFill="0" applyBorder="0" applyAlignment="0" applyProtection="0"/>
  </cellStyleXfs>
  <cellXfs count="39">
    <xf numFmtId="0" fontId="0" fillId="0" borderId="0" xfId="0"/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0" fontId="5" fillId="2" borderId="5" xfId="0" applyFont="1" applyFill="1" applyBorder="1" applyAlignment="1">
      <alignment horizontal="center" vertical="center" wrapText="1"/>
    </xf>
    <xf numFmtId="0" fontId="6" fillId="0" borderId="1" xfId="0" applyFont="1" applyBorder="1"/>
    <xf numFmtId="0" fontId="5" fillId="0" borderId="1" xfId="0" applyFont="1" applyBorder="1"/>
    <xf numFmtId="2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2" borderId="0" xfId="0" applyFont="1" applyFill="1" applyAlignment="1" applyProtection="1">
      <alignment vertical="center"/>
      <protection locked="0"/>
    </xf>
    <xf numFmtId="0" fontId="1" fillId="0" borderId="0" xfId="0" applyFont="1" applyFill="1" applyAlignment="1" applyProtection="1">
      <alignment vertical="center"/>
      <protection locked="0"/>
    </xf>
    <xf numFmtId="14" fontId="3" fillId="2" borderId="0" xfId="0" applyNumberFormat="1" applyFont="1" applyFill="1"/>
    <xf numFmtId="0" fontId="3" fillId="2" borderId="0" xfId="0" applyFont="1" applyFill="1" applyAlignment="1" applyProtection="1">
      <alignment horizontal="center" wrapText="1"/>
      <protection locked="0"/>
    </xf>
    <xf numFmtId="0" fontId="0" fillId="0" borderId="1" xfId="0" applyBorder="1"/>
    <xf numFmtId="1" fontId="0" fillId="0" borderId="1" xfId="0" applyNumberFormat="1" applyFill="1" applyBorder="1"/>
    <xf numFmtId="2" fontId="0" fillId="0" borderId="1" xfId="0" applyNumberFormat="1" applyBorder="1"/>
    <xf numFmtId="2" fontId="0" fillId="2" borderId="1" xfId="0" applyNumberFormat="1" applyFont="1" applyFill="1" applyBorder="1" applyAlignment="1">
      <alignment horizontal="center" wrapText="1"/>
    </xf>
    <xf numFmtId="164" fontId="6" fillId="2" borderId="1" xfId="1" applyFont="1" applyFill="1" applyBorder="1" applyAlignment="1">
      <alignment horizontal="center" vertical="center" wrapText="1"/>
    </xf>
    <xf numFmtId="0" fontId="0" fillId="0" borderId="1" xfId="0" applyFill="1" applyBorder="1"/>
    <xf numFmtId="0" fontId="7" fillId="3" borderId="0" xfId="0" applyFont="1" applyFill="1" applyBorder="1" applyAlignment="1">
      <alignment horizontal="center" wrapText="1"/>
    </xf>
    <xf numFmtId="0" fontId="2" fillId="2" borderId="0" xfId="0" applyFont="1" applyFill="1" applyAlignment="1">
      <alignment horizontal="left"/>
    </xf>
    <xf numFmtId="0" fontId="6" fillId="2" borderId="0" xfId="0" applyFont="1" applyFill="1" applyAlignment="1" applyProtection="1">
      <alignment horizontal="left" vertical="top" wrapText="1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0" fontId="1" fillId="0" borderId="0" xfId="0" applyFont="1" applyAlignment="1">
      <alignment horizontal="right" vertical="top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</xdr:colOff>
      <xdr:row>5</xdr:row>
      <xdr:rowOff>952500</xdr:rowOff>
    </xdr:from>
    <xdr:to>
      <xdr:col>12</xdr:col>
      <xdr:colOff>0</xdr:colOff>
      <xdr:row>5</xdr:row>
      <xdr:rowOff>1304925</xdr:rowOff>
    </xdr:to>
    <xdr:pic>
      <xdr:nvPicPr>
        <xdr:cNvPr id="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810875" y="3228975"/>
          <a:ext cx="9334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5</xdr:row>
      <xdr:rowOff>923925</xdr:rowOff>
    </xdr:from>
    <xdr:to>
      <xdr:col>10</xdr:col>
      <xdr:colOff>1019175</xdr:colOff>
      <xdr:row>5</xdr:row>
      <xdr:rowOff>1362075</xdr:rowOff>
    </xdr:to>
    <xdr:pic>
      <xdr:nvPicPr>
        <xdr:cNvPr id="7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782175" y="3200400"/>
          <a:ext cx="10001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5</xdr:row>
      <xdr:rowOff>2085975</xdr:rowOff>
    </xdr:from>
    <xdr:to>
      <xdr:col>13</xdr:col>
      <xdr:colOff>19050</xdr:colOff>
      <xdr:row>5</xdr:row>
      <xdr:rowOff>2438400</xdr:rowOff>
    </xdr:to>
    <xdr:pic>
      <xdr:nvPicPr>
        <xdr:cNvPr id="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791950" y="4362450"/>
          <a:ext cx="14859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5</xdr:row>
      <xdr:rowOff>1809750</xdr:rowOff>
    </xdr:from>
    <xdr:to>
      <xdr:col>12</xdr:col>
      <xdr:colOff>304800</xdr:colOff>
      <xdr:row>5</xdr:row>
      <xdr:rowOff>2038350</xdr:rowOff>
    </xdr:to>
    <xdr:pic>
      <xdr:nvPicPr>
        <xdr:cNvPr id="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1896725" y="4086225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6</xdr:row>
      <xdr:rowOff>2085975</xdr:rowOff>
    </xdr:from>
    <xdr:to>
      <xdr:col>13</xdr:col>
      <xdr:colOff>19050</xdr:colOff>
      <xdr:row>6</xdr:row>
      <xdr:rowOff>2438400</xdr:rowOff>
    </xdr:to>
    <xdr:pic>
      <xdr:nvPicPr>
        <xdr:cNvPr id="10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25749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6</xdr:row>
      <xdr:rowOff>1809750</xdr:rowOff>
    </xdr:from>
    <xdr:to>
      <xdr:col>12</xdr:col>
      <xdr:colOff>304800</xdr:colOff>
      <xdr:row>6</xdr:row>
      <xdr:rowOff>2038350</xdr:rowOff>
    </xdr:to>
    <xdr:pic>
      <xdr:nvPicPr>
        <xdr:cNvPr id="11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7</xdr:row>
      <xdr:rowOff>2085975</xdr:rowOff>
    </xdr:from>
    <xdr:to>
      <xdr:col>13</xdr:col>
      <xdr:colOff>19050</xdr:colOff>
      <xdr:row>7</xdr:row>
      <xdr:rowOff>2438400</xdr:rowOff>
    </xdr:to>
    <xdr:pic>
      <xdr:nvPicPr>
        <xdr:cNvPr id="12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25749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7</xdr:row>
      <xdr:rowOff>1809750</xdr:rowOff>
    </xdr:from>
    <xdr:to>
      <xdr:col>12</xdr:col>
      <xdr:colOff>304800</xdr:colOff>
      <xdr:row>7</xdr:row>
      <xdr:rowOff>2038350</xdr:rowOff>
    </xdr:to>
    <xdr:pic>
      <xdr:nvPicPr>
        <xdr:cNvPr id="1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8</xdr:row>
      <xdr:rowOff>2085975</xdr:rowOff>
    </xdr:from>
    <xdr:to>
      <xdr:col>13</xdr:col>
      <xdr:colOff>19050</xdr:colOff>
      <xdr:row>8</xdr:row>
      <xdr:rowOff>2438400</xdr:rowOff>
    </xdr:to>
    <xdr:pic>
      <xdr:nvPicPr>
        <xdr:cNvPr id="1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30575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8</xdr:row>
      <xdr:rowOff>1809750</xdr:rowOff>
    </xdr:from>
    <xdr:to>
      <xdr:col>12</xdr:col>
      <xdr:colOff>304800</xdr:colOff>
      <xdr:row>8</xdr:row>
      <xdr:rowOff>2038350</xdr:rowOff>
    </xdr:to>
    <xdr:pic>
      <xdr:nvPicPr>
        <xdr:cNvPr id="1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30575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8</xdr:row>
      <xdr:rowOff>2085975</xdr:rowOff>
    </xdr:from>
    <xdr:to>
      <xdr:col>13</xdr:col>
      <xdr:colOff>19050</xdr:colOff>
      <xdr:row>8</xdr:row>
      <xdr:rowOff>2438400</xdr:rowOff>
    </xdr:to>
    <xdr:pic>
      <xdr:nvPicPr>
        <xdr:cNvPr id="1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25749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8</xdr:row>
      <xdr:rowOff>1809750</xdr:rowOff>
    </xdr:from>
    <xdr:to>
      <xdr:col>12</xdr:col>
      <xdr:colOff>304800</xdr:colOff>
      <xdr:row>8</xdr:row>
      <xdr:rowOff>2038350</xdr:rowOff>
    </xdr:to>
    <xdr:pic>
      <xdr:nvPicPr>
        <xdr:cNvPr id="1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9</xdr:row>
      <xdr:rowOff>2085975</xdr:rowOff>
    </xdr:from>
    <xdr:to>
      <xdr:col>13</xdr:col>
      <xdr:colOff>19050</xdr:colOff>
      <xdr:row>9</xdr:row>
      <xdr:rowOff>2438400</xdr:rowOff>
    </xdr:to>
    <xdr:pic>
      <xdr:nvPicPr>
        <xdr:cNvPr id="1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30575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9</xdr:row>
      <xdr:rowOff>1809750</xdr:rowOff>
    </xdr:from>
    <xdr:to>
      <xdr:col>12</xdr:col>
      <xdr:colOff>304800</xdr:colOff>
      <xdr:row>9</xdr:row>
      <xdr:rowOff>2038350</xdr:rowOff>
    </xdr:to>
    <xdr:pic>
      <xdr:nvPicPr>
        <xdr:cNvPr id="1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30575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9</xdr:row>
      <xdr:rowOff>2085975</xdr:rowOff>
    </xdr:from>
    <xdr:to>
      <xdr:col>13</xdr:col>
      <xdr:colOff>19050</xdr:colOff>
      <xdr:row>9</xdr:row>
      <xdr:rowOff>2438400</xdr:rowOff>
    </xdr:to>
    <xdr:pic>
      <xdr:nvPicPr>
        <xdr:cNvPr id="20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25749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9</xdr:row>
      <xdr:rowOff>1809750</xdr:rowOff>
    </xdr:from>
    <xdr:to>
      <xdr:col>12</xdr:col>
      <xdr:colOff>304800</xdr:colOff>
      <xdr:row>9</xdr:row>
      <xdr:rowOff>2038350</xdr:rowOff>
    </xdr:to>
    <xdr:pic>
      <xdr:nvPicPr>
        <xdr:cNvPr id="21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10</xdr:row>
      <xdr:rowOff>2085975</xdr:rowOff>
    </xdr:from>
    <xdr:to>
      <xdr:col>13</xdr:col>
      <xdr:colOff>19050</xdr:colOff>
      <xdr:row>10</xdr:row>
      <xdr:rowOff>2438400</xdr:rowOff>
    </xdr:to>
    <xdr:pic>
      <xdr:nvPicPr>
        <xdr:cNvPr id="22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30575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10</xdr:row>
      <xdr:rowOff>1809750</xdr:rowOff>
    </xdr:from>
    <xdr:to>
      <xdr:col>12</xdr:col>
      <xdr:colOff>304800</xdr:colOff>
      <xdr:row>10</xdr:row>
      <xdr:rowOff>2038350</xdr:rowOff>
    </xdr:to>
    <xdr:pic>
      <xdr:nvPicPr>
        <xdr:cNvPr id="2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30575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10</xdr:row>
      <xdr:rowOff>2085975</xdr:rowOff>
    </xdr:from>
    <xdr:to>
      <xdr:col>13</xdr:col>
      <xdr:colOff>19050</xdr:colOff>
      <xdr:row>10</xdr:row>
      <xdr:rowOff>2438400</xdr:rowOff>
    </xdr:to>
    <xdr:pic>
      <xdr:nvPicPr>
        <xdr:cNvPr id="2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25749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10</xdr:row>
      <xdr:rowOff>1809750</xdr:rowOff>
    </xdr:from>
    <xdr:to>
      <xdr:col>12</xdr:col>
      <xdr:colOff>304800</xdr:colOff>
      <xdr:row>10</xdr:row>
      <xdr:rowOff>2038350</xdr:rowOff>
    </xdr:to>
    <xdr:pic>
      <xdr:nvPicPr>
        <xdr:cNvPr id="2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11</xdr:row>
      <xdr:rowOff>2085975</xdr:rowOff>
    </xdr:from>
    <xdr:to>
      <xdr:col>13</xdr:col>
      <xdr:colOff>19050</xdr:colOff>
      <xdr:row>11</xdr:row>
      <xdr:rowOff>2438400</xdr:rowOff>
    </xdr:to>
    <xdr:pic>
      <xdr:nvPicPr>
        <xdr:cNvPr id="2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30575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11</xdr:row>
      <xdr:rowOff>1809750</xdr:rowOff>
    </xdr:from>
    <xdr:to>
      <xdr:col>12</xdr:col>
      <xdr:colOff>304800</xdr:colOff>
      <xdr:row>11</xdr:row>
      <xdr:rowOff>2038350</xdr:rowOff>
    </xdr:to>
    <xdr:pic>
      <xdr:nvPicPr>
        <xdr:cNvPr id="2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30575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11</xdr:row>
      <xdr:rowOff>2085975</xdr:rowOff>
    </xdr:from>
    <xdr:to>
      <xdr:col>13</xdr:col>
      <xdr:colOff>19050</xdr:colOff>
      <xdr:row>11</xdr:row>
      <xdr:rowOff>2438400</xdr:rowOff>
    </xdr:to>
    <xdr:pic>
      <xdr:nvPicPr>
        <xdr:cNvPr id="2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25749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11</xdr:row>
      <xdr:rowOff>1809750</xdr:rowOff>
    </xdr:from>
    <xdr:to>
      <xdr:col>12</xdr:col>
      <xdr:colOff>304800</xdr:colOff>
      <xdr:row>11</xdr:row>
      <xdr:rowOff>2038350</xdr:rowOff>
    </xdr:to>
    <xdr:pic>
      <xdr:nvPicPr>
        <xdr:cNvPr id="2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12</xdr:row>
      <xdr:rowOff>2085975</xdr:rowOff>
    </xdr:from>
    <xdr:to>
      <xdr:col>13</xdr:col>
      <xdr:colOff>19050</xdr:colOff>
      <xdr:row>12</xdr:row>
      <xdr:rowOff>2438400</xdr:rowOff>
    </xdr:to>
    <xdr:pic>
      <xdr:nvPicPr>
        <xdr:cNvPr id="30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30575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12</xdr:row>
      <xdr:rowOff>1809750</xdr:rowOff>
    </xdr:from>
    <xdr:to>
      <xdr:col>12</xdr:col>
      <xdr:colOff>304800</xdr:colOff>
      <xdr:row>12</xdr:row>
      <xdr:rowOff>2038350</xdr:rowOff>
    </xdr:to>
    <xdr:pic>
      <xdr:nvPicPr>
        <xdr:cNvPr id="31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30575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12</xdr:row>
      <xdr:rowOff>2085975</xdr:rowOff>
    </xdr:from>
    <xdr:to>
      <xdr:col>13</xdr:col>
      <xdr:colOff>19050</xdr:colOff>
      <xdr:row>12</xdr:row>
      <xdr:rowOff>2438400</xdr:rowOff>
    </xdr:to>
    <xdr:pic>
      <xdr:nvPicPr>
        <xdr:cNvPr id="32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25749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12</xdr:row>
      <xdr:rowOff>1809750</xdr:rowOff>
    </xdr:from>
    <xdr:to>
      <xdr:col>12</xdr:col>
      <xdr:colOff>304800</xdr:colOff>
      <xdr:row>12</xdr:row>
      <xdr:rowOff>2038350</xdr:rowOff>
    </xdr:to>
    <xdr:pic>
      <xdr:nvPicPr>
        <xdr:cNvPr id="3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13</xdr:row>
      <xdr:rowOff>2085975</xdr:rowOff>
    </xdr:from>
    <xdr:to>
      <xdr:col>13</xdr:col>
      <xdr:colOff>19050</xdr:colOff>
      <xdr:row>13</xdr:row>
      <xdr:rowOff>2438400</xdr:rowOff>
    </xdr:to>
    <xdr:pic>
      <xdr:nvPicPr>
        <xdr:cNvPr id="3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30575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13</xdr:row>
      <xdr:rowOff>1809750</xdr:rowOff>
    </xdr:from>
    <xdr:to>
      <xdr:col>12</xdr:col>
      <xdr:colOff>304800</xdr:colOff>
      <xdr:row>13</xdr:row>
      <xdr:rowOff>2038350</xdr:rowOff>
    </xdr:to>
    <xdr:pic>
      <xdr:nvPicPr>
        <xdr:cNvPr id="3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30575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13</xdr:row>
      <xdr:rowOff>2085975</xdr:rowOff>
    </xdr:from>
    <xdr:to>
      <xdr:col>13</xdr:col>
      <xdr:colOff>19050</xdr:colOff>
      <xdr:row>13</xdr:row>
      <xdr:rowOff>2438400</xdr:rowOff>
    </xdr:to>
    <xdr:pic>
      <xdr:nvPicPr>
        <xdr:cNvPr id="3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25749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13</xdr:row>
      <xdr:rowOff>1809750</xdr:rowOff>
    </xdr:from>
    <xdr:to>
      <xdr:col>12</xdr:col>
      <xdr:colOff>304800</xdr:colOff>
      <xdr:row>13</xdr:row>
      <xdr:rowOff>2038350</xdr:rowOff>
    </xdr:to>
    <xdr:pic>
      <xdr:nvPicPr>
        <xdr:cNvPr id="3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14</xdr:row>
      <xdr:rowOff>2085975</xdr:rowOff>
    </xdr:from>
    <xdr:to>
      <xdr:col>13</xdr:col>
      <xdr:colOff>19050</xdr:colOff>
      <xdr:row>14</xdr:row>
      <xdr:rowOff>2438400</xdr:rowOff>
    </xdr:to>
    <xdr:pic>
      <xdr:nvPicPr>
        <xdr:cNvPr id="3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30575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14</xdr:row>
      <xdr:rowOff>1809750</xdr:rowOff>
    </xdr:from>
    <xdr:to>
      <xdr:col>12</xdr:col>
      <xdr:colOff>304800</xdr:colOff>
      <xdr:row>14</xdr:row>
      <xdr:rowOff>2038350</xdr:rowOff>
    </xdr:to>
    <xdr:pic>
      <xdr:nvPicPr>
        <xdr:cNvPr id="3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30575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14</xdr:row>
      <xdr:rowOff>2085975</xdr:rowOff>
    </xdr:from>
    <xdr:to>
      <xdr:col>13</xdr:col>
      <xdr:colOff>19050</xdr:colOff>
      <xdr:row>14</xdr:row>
      <xdr:rowOff>2438400</xdr:rowOff>
    </xdr:to>
    <xdr:pic>
      <xdr:nvPicPr>
        <xdr:cNvPr id="40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25749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14</xdr:row>
      <xdr:rowOff>1809750</xdr:rowOff>
    </xdr:from>
    <xdr:to>
      <xdr:col>12</xdr:col>
      <xdr:colOff>304800</xdr:colOff>
      <xdr:row>14</xdr:row>
      <xdr:rowOff>2038350</xdr:rowOff>
    </xdr:to>
    <xdr:pic>
      <xdr:nvPicPr>
        <xdr:cNvPr id="41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15</xdr:row>
      <xdr:rowOff>2085975</xdr:rowOff>
    </xdr:from>
    <xdr:to>
      <xdr:col>13</xdr:col>
      <xdr:colOff>19050</xdr:colOff>
      <xdr:row>15</xdr:row>
      <xdr:rowOff>2438400</xdr:rowOff>
    </xdr:to>
    <xdr:pic>
      <xdr:nvPicPr>
        <xdr:cNvPr id="42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30575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15</xdr:row>
      <xdr:rowOff>1809750</xdr:rowOff>
    </xdr:from>
    <xdr:to>
      <xdr:col>12</xdr:col>
      <xdr:colOff>304800</xdr:colOff>
      <xdr:row>15</xdr:row>
      <xdr:rowOff>2038350</xdr:rowOff>
    </xdr:to>
    <xdr:pic>
      <xdr:nvPicPr>
        <xdr:cNvPr id="4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30575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15</xdr:row>
      <xdr:rowOff>2085975</xdr:rowOff>
    </xdr:from>
    <xdr:to>
      <xdr:col>13</xdr:col>
      <xdr:colOff>19050</xdr:colOff>
      <xdr:row>15</xdr:row>
      <xdr:rowOff>2438400</xdr:rowOff>
    </xdr:to>
    <xdr:pic>
      <xdr:nvPicPr>
        <xdr:cNvPr id="4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25749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15</xdr:row>
      <xdr:rowOff>1809750</xdr:rowOff>
    </xdr:from>
    <xdr:to>
      <xdr:col>12</xdr:col>
      <xdr:colOff>304800</xdr:colOff>
      <xdr:row>15</xdr:row>
      <xdr:rowOff>2038350</xdr:rowOff>
    </xdr:to>
    <xdr:pic>
      <xdr:nvPicPr>
        <xdr:cNvPr id="4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16</xdr:row>
      <xdr:rowOff>2085975</xdr:rowOff>
    </xdr:from>
    <xdr:to>
      <xdr:col>13</xdr:col>
      <xdr:colOff>19050</xdr:colOff>
      <xdr:row>16</xdr:row>
      <xdr:rowOff>2438400</xdr:rowOff>
    </xdr:to>
    <xdr:pic>
      <xdr:nvPicPr>
        <xdr:cNvPr id="4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30575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16</xdr:row>
      <xdr:rowOff>1809750</xdr:rowOff>
    </xdr:from>
    <xdr:to>
      <xdr:col>12</xdr:col>
      <xdr:colOff>304800</xdr:colOff>
      <xdr:row>16</xdr:row>
      <xdr:rowOff>2038350</xdr:rowOff>
    </xdr:to>
    <xdr:pic>
      <xdr:nvPicPr>
        <xdr:cNvPr id="4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30575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16</xdr:row>
      <xdr:rowOff>2085975</xdr:rowOff>
    </xdr:from>
    <xdr:to>
      <xdr:col>13</xdr:col>
      <xdr:colOff>19050</xdr:colOff>
      <xdr:row>16</xdr:row>
      <xdr:rowOff>2438400</xdr:rowOff>
    </xdr:to>
    <xdr:pic>
      <xdr:nvPicPr>
        <xdr:cNvPr id="4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25749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16</xdr:row>
      <xdr:rowOff>1809750</xdr:rowOff>
    </xdr:from>
    <xdr:to>
      <xdr:col>12</xdr:col>
      <xdr:colOff>304800</xdr:colOff>
      <xdr:row>16</xdr:row>
      <xdr:rowOff>2038350</xdr:rowOff>
    </xdr:to>
    <xdr:pic>
      <xdr:nvPicPr>
        <xdr:cNvPr id="4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17</xdr:row>
      <xdr:rowOff>2085975</xdr:rowOff>
    </xdr:from>
    <xdr:to>
      <xdr:col>13</xdr:col>
      <xdr:colOff>19050</xdr:colOff>
      <xdr:row>17</xdr:row>
      <xdr:rowOff>2438400</xdr:rowOff>
    </xdr:to>
    <xdr:pic>
      <xdr:nvPicPr>
        <xdr:cNvPr id="50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30575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17</xdr:row>
      <xdr:rowOff>1809750</xdr:rowOff>
    </xdr:from>
    <xdr:to>
      <xdr:col>12</xdr:col>
      <xdr:colOff>304800</xdr:colOff>
      <xdr:row>17</xdr:row>
      <xdr:rowOff>2038350</xdr:rowOff>
    </xdr:to>
    <xdr:pic>
      <xdr:nvPicPr>
        <xdr:cNvPr id="51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30575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17</xdr:row>
      <xdr:rowOff>2085975</xdr:rowOff>
    </xdr:from>
    <xdr:to>
      <xdr:col>13</xdr:col>
      <xdr:colOff>19050</xdr:colOff>
      <xdr:row>17</xdr:row>
      <xdr:rowOff>2438400</xdr:rowOff>
    </xdr:to>
    <xdr:pic>
      <xdr:nvPicPr>
        <xdr:cNvPr id="52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25749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17</xdr:row>
      <xdr:rowOff>1809750</xdr:rowOff>
    </xdr:from>
    <xdr:to>
      <xdr:col>12</xdr:col>
      <xdr:colOff>304800</xdr:colOff>
      <xdr:row>17</xdr:row>
      <xdr:rowOff>2038350</xdr:rowOff>
    </xdr:to>
    <xdr:pic>
      <xdr:nvPicPr>
        <xdr:cNvPr id="5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18</xdr:row>
      <xdr:rowOff>2085975</xdr:rowOff>
    </xdr:from>
    <xdr:to>
      <xdr:col>13</xdr:col>
      <xdr:colOff>19050</xdr:colOff>
      <xdr:row>18</xdr:row>
      <xdr:rowOff>2438400</xdr:rowOff>
    </xdr:to>
    <xdr:pic>
      <xdr:nvPicPr>
        <xdr:cNvPr id="5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30575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18</xdr:row>
      <xdr:rowOff>1809750</xdr:rowOff>
    </xdr:from>
    <xdr:to>
      <xdr:col>12</xdr:col>
      <xdr:colOff>304800</xdr:colOff>
      <xdr:row>18</xdr:row>
      <xdr:rowOff>2038350</xdr:rowOff>
    </xdr:to>
    <xdr:pic>
      <xdr:nvPicPr>
        <xdr:cNvPr id="5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30575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18</xdr:row>
      <xdr:rowOff>2085975</xdr:rowOff>
    </xdr:from>
    <xdr:to>
      <xdr:col>13</xdr:col>
      <xdr:colOff>19050</xdr:colOff>
      <xdr:row>18</xdr:row>
      <xdr:rowOff>2438400</xdr:rowOff>
    </xdr:to>
    <xdr:pic>
      <xdr:nvPicPr>
        <xdr:cNvPr id="5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25749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18</xdr:row>
      <xdr:rowOff>1809750</xdr:rowOff>
    </xdr:from>
    <xdr:to>
      <xdr:col>12</xdr:col>
      <xdr:colOff>304800</xdr:colOff>
      <xdr:row>18</xdr:row>
      <xdr:rowOff>2038350</xdr:rowOff>
    </xdr:to>
    <xdr:pic>
      <xdr:nvPicPr>
        <xdr:cNvPr id="5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19</xdr:row>
      <xdr:rowOff>2085975</xdr:rowOff>
    </xdr:from>
    <xdr:to>
      <xdr:col>13</xdr:col>
      <xdr:colOff>19050</xdr:colOff>
      <xdr:row>19</xdr:row>
      <xdr:rowOff>2438400</xdr:rowOff>
    </xdr:to>
    <xdr:pic>
      <xdr:nvPicPr>
        <xdr:cNvPr id="5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30575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19</xdr:row>
      <xdr:rowOff>1809750</xdr:rowOff>
    </xdr:from>
    <xdr:to>
      <xdr:col>12</xdr:col>
      <xdr:colOff>304800</xdr:colOff>
      <xdr:row>19</xdr:row>
      <xdr:rowOff>2038350</xdr:rowOff>
    </xdr:to>
    <xdr:pic>
      <xdr:nvPicPr>
        <xdr:cNvPr id="5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30575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19</xdr:row>
      <xdr:rowOff>2085975</xdr:rowOff>
    </xdr:from>
    <xdr:to>
      <xdr:col>13</xdr:col>
      <xdr:colOff>19050</xdr:colOff>
      <xdr:row>19</xdr:row>
      <xdr:rowOff>2438400</xdr:rowOff>
    </xdr:to>
    <xdr:pic>
      <xdr:nvPicPr>
        <xdr:cNvPr id="60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25749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19</xdr:row>
      <xdr:rowOff>1809750</xdr:rowOff>
    </xdr:from>
    <xdr:to>
      <xdr:col>12</xdr:col>
      <xdr:colOff>304800</xdr:colOff>
      <xdr:row>19</xdr:row>
      <xdr:rowOff>2038350</xdr:rowOff>
    </xdr:to>
    <xdr:pic>
      <xdr:nvPicPr>
        <xdr:cNvPr id="61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20</xdr:row>
      <xdr:rowOff>2085975</xdr:rowOff>
    </xdr:from>
    <xdr:to>
      <xdr:col>13</xdr:col>
      <xdr:colOff>19050</xdr:colOff>
      <xdr:row>20</xdr:row>
      <xdr:rowOff>2438400</xdr:rowOff>
    </xdr:to>
    <xdr:pic>
      <xdr:nvPicPr>
        <xdr:cNvPr id="62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30575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20</xdr:row>
      <xdr:rowOff>1809750</xdr:rowOff>
    </xdr:from>
    <xdr:to>
      <xdr:col>12</xdr:col>
      <xdr:colOff>304800</xdr:colOff>
      <xdr:row>20</xdr:row>
      <xdr:rowOff>2038350</xdr:rowOff>
    </xdr:to>
    <xdr:pic>
      <xdr:nvPicPr>
        <xdr:cNvPr id="6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30575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20</xdr:row>
      <xdr:rowOff>2085975</xdr:rowOff>
    </xdr:from>
    <xdr:to>
      <xdr:col>13</xdr:col>
      <xdr:colOff>19050</xdr:colOff>
      <xdr:row>20</xdr:row>
      <xdr:rowOff>2438400</xdr:rowOff>
    </xdr:to>
    <xdr:pic>
      <xdr:nvPicPr>
        <xdr:cNvPr id="6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25749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20</xdr:row>
      <xdr:rowOff>1809750</xdr:rowOff>
    </xdr:from>
    <xdr:to>
      <xdr:col>12</xdr:col>
      <xdr:colOff>304800</xdr:colOff>
      <xdr:row>20</xdr:row>
      <xdr:rowOff>2038350</xdr:rowOff>
    </xdr:to>
    <xdr:pic>
      <xdr:nvPicPr>
        <xdr:cNvPr id="6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21</xdr:row>
      <xdr:rowOff>2085975</xdr:rowOff>
    </xdr:from>
    <xdr:to>
      <xdr:col>13</xdr:col>
      <xdr:colOff>19050</xdr:colOff>
      <xdr:row>21</xdr:row>
      <xdr:rowOff>2438400</xdr:rowOff>
    </xdr:to>
    <xdr:pic>
      <xdr:nvPicPr>
        <xdr:cNvPr id="6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30575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21</xdr:row>
      <xdr:rowOff>1809750</xdr:rowOff>
    </xdr:from>
    <xdr:to>
      <xdr:col>12</xdr:col>
      <xdr:colOff>304800</xdr:colOff>
      <xdr:row>21</xdr:row>
      <xdr:rowOff>2038350</xdr:rowOff>
    </xdr:to>
    <xdr:pic>
      <xdr:nvPicPr>
        <xdr:cNvPr id="6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30575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21</xdr:row>
      <xdr:rowOff>2085975</xdr:rowOff>
    </xdr:from>
    <xdr:to>
      <xdr:col>13</xdr:col>
      <xdr:colOff>19050</xdr:colOff>
      <xdr:row>21</xdr:row>
      <xdr:rowOff>2438400</xdr:rowOff>
    </xdr:to>
    <xdr:pic>
      <xdr:nvPicPr>
        <xdr:cNvPr id="6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25749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21</xdr:row>
      <xdr:rowOff>1809750</xdr:rowOff>
    </xdr:from>
    <xdr:to>
      <xdr:col>12</xdr:col>
      <xdr:colOff>304800</xdr:colOff>
      <xdr:row>21</xdr:row>
      <xdr:rowOff>2038350</xdr:rowOff>
    </xdr:to>
    <xdr:pic>
      <xdr:nvPicPr>
        <xdr:cNvPr id="6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22</xdr:row>
      <xdr:rowOff>2085975</xdr:rowOff>
    </xdr:from>
    <xdr:to>
      <xdr:col>13</xdr:col>
      <xdr:colOff>19050</xdr:colOff>
      <xdr:row>22</xdr:row>
      <xdr:rowOff>2438400</xdr:rowOff>
    </xdr:to>
    <xdr:pic>
      <xdr:nvPicPr>
        <xdr:cNvPr id="70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30575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22</xdr:row>
      <xdr:rowOff>1809750</xdr:rowOff>
    </xdr:from>
    <xdr:to>
      <xdr:col>12</xdr:col>
      <xdr:colOff>304800</xdr:colOff>
      <xdr:row>22</xdr:row>
      <xdr:rowOff>2038350</xdr:rowOff>
    </xdr:to>
    <xdr:pic>
      <xdr:nvPicPr>
        <xdr:cNvPr id="71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30575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22</xdr:row>
      <xdr:rowOff>2085975</xdr:rowOff>
    </xdr:from>
    <xdr:to>
      <xdr:col>13</xdr:col>
      <xdr:colOff>19050</xdr:colOff>
      <xdr:row>22</xdr:row>
      <xdr:rowOff>2438400</xdr:rowOff>
    </xdr:to>
    <xdr:pic>
      <xdr:nvPicPr>
        <xdr:cNvPr id="72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25749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22</xdr:row>
      <xdr:rowOff>1809750</xdr:rowOff>
    </xdr:from>
    <xdr:to>
      <xdr:col>12</xdr:col>
      <xdr:colOff>304800</xdr:colOff>
      <xdr:row>22</xdr:row>
      <xdr:rowOff>2038350</xdr:rowOff>
    </xdr:to>
    <xdr:pic>
      <xdr:nvPicPr>
        <xdr:cNvPr id="7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23</xdr:row>
      <xdr:rowOff>2085975</xdr:rowOff>
    </xdr:from>
    <xdr:to>
      <xdr:col>13</xdr:col>
      <xdr:colOff>19050</xdr:colOff>
      <xdr:row>23</xdr:row>
      <xdr:rowOff>2438400</xdr:rowOff>
    </xdr:to>
    <xdr:pic>
      <xdr:nvPicPr>
        <xdr:cNvPr id="7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30575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23</xdr:row>
      <xdr:rowOff>1809750</xdr:rowOff>
    </xdr:from>
    <xdr:to>
      <xdr:col>12</xdr:col>
      <xdr:colOff>304800</xdr:colOff>
      <xdr:row>23</xdr:row>
      <xdr:rowOff>2038350</xdr:rowOff>
    </xdr:to>
    <xdr:pic>
      <xdr:nvPicPr>
        <xdr:cNvPr id="7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30575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23</xdr:row>
      <xdr:rowOff>2085975</xdr:rowOff>
    </xdr:from>
    <xdr:to>
      <xdr:col>13</xdr:col>
      <xdr:colOff>19050</xdr:colOff>
      <xdr:row>23</xdr:row>
      <xdr:rowOff>2438400</xdr:rowOff>
    </xdr:to>
    <xdr:pic>
      <xdr:nvPicPr>
        <xdr:cNvPr id="7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25749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23</xdr:row>
      <xdr:rowOff>1809750</xdr:rowOff>
    </xdr:from>
    <xdr:to>
      <xdr:col>12</xdr:col>
      <xdr:colOff>304800</xdr:colOff>
      <xdr:row>23</xdr:row>
      <xdr:rowOff>2038350</xdr:rowOff>
    </xdr:to>
    <xdr:pic>
      <xdr:nvPicPr>
        <xdr:cNvPr id="7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24</xdr:row>
      <xdr:rowOff>2085975</xdr:rowOff>
    </xdr:from>
    <xdr:to>
      <xdr:col>13</xdr:col>
      <xdr:colOff>19050</xdr:colOff>
      <xdr:row>24</xdr:row>
      <xdr:rowOff>2438400</xdr:rowOff>
    </xdr:to>
    <xdr:pic>
      <xdr:nvPicPr>
        <xdr:cNvPr id="7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30575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24</xdr:row>
      <xdr:rowOff>1809750</xdr:rowOff>
    </xdr:from>
    <xdr:to>
      <xdr:col>12</xdr:col>
      <xdr:colOff>304800</xdr:colOff>
      <xdr:row>24</xdr:row>
      <xdr:rowOff>2038350</xdr:rowOff>
    </xdr:to>
    <xdr:pic>
      <xdr:nvPicPr>
        <xdr:cNvPr id="7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30575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24</xdr:row>
      <xdr:rowOff>2085975</xdr:rowOff>
    </xdr:from>
    <xdr:to>
      <xdr:col>13</xdr:col>
      <xdr:colOff>19050</xdr:colOff>
      <xdr:row>24</xdr:row>
      <xdr:rowOff>2438400</xdr:rowOff>
    </xdr:to>
    <xdr:pic>
      <xdr:nvPicPr>
        <xdr:cNvPr id="80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25749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24</xdr:row>
      <xdr:rowOff>1809750</xdr:rowOff>
    </xdr:from>
    <xdr:to>
      <xdr:col>12</xdr:col>
      <xdr:colOff>304800</xdr:colOff>
      <xdr:row>24</xdr:row>
      <xdr:rowOff>2038350</xdr:rowOff>
    </xdr:to>
    <xdr:pic>
      <xdr:nvPicPr>
        <xdr:cNvPr id="81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25</xdr:row>
      <xdr:rowOff>2085975</xdr:rowOff>
    </xdr:from>
    <xdr:to>
      <xdr:col>13</xdr:col>
      <xdr:colOff>19050</xdr:colOff>
      <xdr:row>25</xdr:row>
      <xdr:rowOff>2438400</xdr:rowOff>
    </xdr:to>
    <xdr:pic>
      <xdr:nvPicPr>
        <xdr:cNvPr id="82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30575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25</xdr:row>
      <xdr:rowOff>1809750</xdr:rowOff>
    </xdr:from>
    <xdr:to>
      <xdr:col>12</xdr:col>
      <xdr:colOff>304800</xdr:colOff>
      <xdr:row>25</xdr:row>
      <xdr:rowOff>2038350</xdr:rowOff>
    </xdr:to>
    <xdr:pic>
      <xdr:nvPicPr>
        <xdr:cNvPr id="8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30575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25</xdr:row>
      <xdr:rowOff>2085975</xdr:rowOff>
    </xdr:from>
    <xdr:to>
      <xdr:col>13</xdr:col>
      <xdr:colOff>19050</xdr:colOff>
      <xdr:row>25</xdr:row>
      <xdr:rowOff>2438400</xdr:rowOff>
    </xdr:to>
    <xdr:pic>
      <xdr:nvPicPr>
        <xdr:cNvPr id="8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98542" y="2574925"/>
          <a:ext cx="1484841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25</xdr:row>
      <xdr:rowOff>1809750</xdr:rowOff>
    </xdr:from>
    <xdr:to>
      <xdr:col>12</xdr:col>
      <xdr:colOff>304800</xdr:colOff>
      <xdr:row>25</xdr:row>
      <xdr:rowOff>2038350</xdr:rowOff>
    </xdr:to>
    <xdr:pic>
      <xdr:nvPicPr>
        <xdr:cNvPr id="8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603317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6</xdr:row>
      <xdr:rowOff>2085975</xdr:rowOff>
    </xdr:from>
    <xdr:to>
      <xdr:col>13</xdr:col>
      <xdr:colOff>19050</xdr:colOff>
      <xdr:row>6</xdr:row>
      <xdr:rowOff>2438400</xdr:rowOff>
    </xdr:to>
    <xdr:pic>
      <xdr:nvPicPr>
        <xdr:cNvPr id="8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636125" y="2574925"/>
          <a:ext cx="14848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6</xdr:row>
      <xdr:rowOff>1809750</xdr:rowOff>
    </xdr:from>
    <xdr:to>
      <xdr:col>12</xdr:col>
      <xdr:colOff>304800</xdr:colOff>
      <xdr:row>6</xdr:row>
      <xdr:rowOff>2038350</xdr:rowOff>
    </xdr:to>
    <xdr:pic>
      <xdr:nvPicPr>
        <xdr:cNvPr id="8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740900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7</xdr:row>
      <xdr:rowOff>2085975</xdr:rowOff>
    </xdr:from>
    <xdr:to>
      <xdr:col>13</xdr:col>
      <xdr:colOff>19050</xdr:colOff>
      <xdr:row>7</xdr:row>
      <xdr:rowOff>2438400</xdr:rowOff>
    </xdr:to>
    <xdr:pic>
      <xdr:nvPicPr>
        <xdr:cNvPr id="8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636125" y="2574925"/>
          <a:ext cx="14848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7</xdr:row>
      <xdr:rowOff>1809750</xdr:rowOff>
    </xdr:from>
    <xdr:to>
      <xdr:col>12</xdr:col>
      <xdr:colOff>304800</xdr:colOff>
      <xdr:row>7</xdr:row>
      <xdr:rowOff>2038350</xdr:rowOff>
    </xdr:to>
    <xdr:pic>
      <xdr:nvPicPr>
        <xdr:cNvPr id="8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740900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8</xdr:row>
      <xdr:rowOff>2085975</xdr:rowOff>
    </xdr:from>
    <xdr:to>
      <xdr:col>13</xdr:col>
      <xdr:colOff>19050</xdr:colOff>
      <xdr:row>8</xdr:row>
      <xdr:rowOff>2438400</xdr:rowOff>
    </xdr:to>
    <xdr:pic>
      <xdr:nvPicPr>
        <xdr:cNvPr id="90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636125" y="2574925"/>
          <a:ext cx="14848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8</xdr:row>
      <xdr:rowOff>1809750</xdr:rowOff>
    </xdr:from>
    <xdr:to>
      <xdr:col>12</xdr:col>
      <xdr:colOff>304800</xdr:colOff>
      <xdr:row>8</xdr:row>
      <xdr:rowOff>2038350</xdr:rowOff>
    </xdr:to>
    <xdr:pic>
      <xdr:nvPicPr>
        <xdr:cNvPr id="91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740900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9</xdr:row>
      <xdr:rowOff>2085975</xdr:rowOff>
    </xdr:from>
    <xdr:to>
      <xdr:col>13</xdr:col>
      <xdr:colOff>19050</xdr:colOff>
      <xdr:row>9</xdr:row>
      <xdr:rowOff>2438400</xdr:rowOff>
    </xdr:to>
    <xdr:pic>
      <xdr:nvPicPr>
        <xdr:cNvPr id="92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636125" y="2574925"/>
          <a:ext cx="14848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9</xdr:row>
      <xdr:rowOff>1809750</xdr:rowOff>
    </xdr:from>
    <xdr:to>
      <xdr:col>12</xdr:col>
      <xdr:colOff>304800</xdr:colOff>
      <xdr:row>9</xdr:row>
      <xdr:rowOff>2038350</xdr:rowOff>
    </xdr:to>
    <xdr:pic>
      <xdr:nvPicPr>
        <xdr:cNvPr id="9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740900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10</xdr:row>
      <xdr:rowOff>2085975</xdr:rowOff>
    </xdr:from>
    <xdr:to>
      <xdr:col>13</xdr:col>
      <xdr:colOff>19050</xdr:colOff>
      <xdr:row>10</xdr:row>
      <xdr:rowOff>2438400</xdr:rowOff>
    </xdr:to>
    <xdr:pic>
      <xdr:nvPicPr>
        <xdr:cNvPr id="9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636125" y="2574925"/>
          <a:ext cx="14848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10</xdr:row>
      <xdr:rowOff>1809750</xdr:rowOff>
    </xdr:from>
    <xdr:to>
      <xdr:col>12</xdr:col>
      <xdr:colOff>304800</xdr:colOff>
      <xdr:row>10</xdr:row>
      <xdr:rowOff>2038350</xdr:rowOff>
    </xdr:to>
    <xdr:pic>
      <xdr:nvPicPr>
        <xdr:cNvPr id="9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740900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11</xdr:row>
      <xdr:rowOff>2085975</xdr:rowOff>
    </xdr:from>
    <xdr:to>
      <xdr:col>13</xdr:col>
      <xdr:colOff>19050</xdr:colOff>
      <xdr:row>11</xdr:row>
      <xdr:rowOff>2438400</xdr:rowOff>
    </xdr:to>
    <xdr:pic>
      <xdr:nvPicPr>
        <xdr:cNvPr id="9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636125" y="2574925"/>
          <a:ext cx="14848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11</xdr:row>
      <xdr:rowOff>1809750</xdr:rowOff>
    </xdr:from>
    <xdr:to>
      <xdr:col>12</xdr:col>
      <xdr:colOff>304800</xdr:colOff>
      <xdr:row>11</xdr:row>
      <xdr:rowOff>2038350</xdr:rowOff>
    </xdr:to>
    <xdr:pic>
      <xdr:nvPicPr>
        <xdr:cNvPr id="9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740900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12</xdr:row>
      <xdr:rowOff>2085975</xdr:rowOff>
    </xdr:from>
    <xdr:to>
      <xdr:col>13</xdr:col>
      <xdr:colOff>19050</xdr:colOff>
      <xdr:row>12</xdr:row>
      <xdr:rowOff>2438400</xdr:rowOff>
    </xdr:to>
    <xdr:pic>
      <xdr:nvPicPr>
        <xdr:cNvPr id="9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636125" y="2574925"/>
          <a:ext cx="14848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12</xdr:row>
      <xdr:rowOff>1809750</xdr:rowOff>
    </xdr:from>
    <xdr:to>
      <xdr:col>12</xdr:col>
      <xdr:colOff>304800</xdr:colOff>
      <xdr:row>12</xdr:row>
      <xdr:rowOff>2038350</xdr:rowOff>
    </xdr:to>
    <xdr:pic>
      <xdr:nvPicPr>
        <xdr:cNvPr id="9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740900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13</xdr:row>
      <xdr:rowOff>2085975</xdr:rowOff>
    </xdr:from>
    <xdr:to>
      <xdr:col>13</xdr:col>
      <xdr:colOff>19050</xdr:colOff>
      <xdr:row>13</xdr:row>
      <xdr:rowOff>2438400</xdr:rowOff>
    </xdr:to>
    <xdr:pic>
      <xdr:nvPicPr>
        <xdr:cNvPr id="100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636125" y="2574925"/>
          <a:ext cx="14848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13</xdr:row>
      <xdr:rowOff>1809750</xdr:rowOff>
    </xdr:from>
    <xdr:to>
      <xdr:col>12</xdr:col>
      <xdr:colOff>304800</xdr:colOff>
      <xdr:row>13</xdr:row>
      <xdr:rowOff>2038350</xdr:rowOff>
    </xdr:to>
    <xdr:pic>
      <xdr:nvPicPr>
        <xdr:cNvPr id="101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740900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14</xdr:row>
      <xdr:rowOff>2085975</xdr:rowOff>
    </xdr:from>
    <xdr:to>
      <xdr:col>13</xdr:col>
      <xdr:colOff>19050</xdr:colOff>
      <xdr:row>14</xdr:row>
      <xdr:rowOff>2438400</xdr:rowOff>
    </xdr:to>
    <xdr:pic>
      <xdr:nvPicPr>
        <xdr:cNvPr id="102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636125" y="2574925"/>
          <a:ext cx="14848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14</xdr:row>
      <xdr:rowOff>1809750</xdr:rowOff>
    </xdr:from>
    <xdr:to>
      <xdr:col>12</xdr:col>
      <xdr:colOff>304800</xdr:colOff>
      <xdr:row>14</xdr:row>
      <xdr:rowOff>2038350</xdr:rowOff>
    </xdr:to>
    <xdr:pic>
      <xdr:nvPicPr>
        <xdr:cNvPr id="10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740900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15</xdr:row>
      <xdr:rowOff>2085975</xdr:rowOff>
    </xdr:from>
    <xdr:to>
      <xdr:col>13</xdr:col>
      <xdr:colOff>19050</xdr:colOff>
      <xdr:row>15</xdr:row>
      <xdr:rowOff>2438400</xdr:rowOff>
    </xdr:to>
    <xdr:pic>
      <xdr:nvPicPr>
        <xdr:cNvPr id="10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636125" y="2574925"/>
          <a:ext cx="14848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15</xdr:row>
      <xdr:rowOff>1809750</xdr:rowOff>
    </xdr:from>
    <xdr:to>
      <xdr:col>12</xdr:col>
      <xdr:colOff>304800</xdr:colOff>
      <xdr:row>15</xdr:row>
      <xdr:rowOff>2038350</xdr:rowOff>
    </xdr:to>
    <xdr:pic>
      <xdr:nvPicPr>
        <xdr:cNvPr id="10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740900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16</xdr:row>
      <xdr:rowOff>2085975</xdr:rowOff>
    </xdr:from>
    <xdr:to>
      <xdr:col>13</xdr:col>
      <xdr:colOff>19050</xdr:colOff>
      <xdr:row>16</xdr:row>
      <xdr:rowOff>2438400</xdr:rowOff>
    </xdr:to>
    <xdr:pic>
      <xdr:nvPicPr>
        <xdr:cNvPr id="10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636125" y="2574925"/>
          <a:ext cx="14848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16</xdr:row>
      <xdr:rowOff>1809750</xdr:rowOff>
    </xdr:from>
    <xdr:to>
      <xdr:col>12</xdr:col>
      <xdr:colOff>304800</xdr:colOff>
      <xdr:row>16</xdr:row>
      <xdr:rowOff>2038350</xdr:rowOff>
    </xdr:to>
    <xdr:pic>
      <xdr:nvPicPr>
        <xdr:cNvPr id="10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740900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17</xdr:row>
      <xdr:rowOff>2085975</xdr:rowOff>
    </xdr:from>
    <xdr:to>
      <xdr:col>13</xdr:col>
      <xdr:colOff>19050</xdr:colOff>
      <xdr:row>17</xdr:row>
      <xdr:rowOff>2438400</xdr:rowOff>
    </xdr:to>
    <xdr:pic>
      <xdr:nvPicPr>
        <xdr:cNvPr id="10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636125" y="2574925"/>
          <a:ext cx="14848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17</xdr:row>
      <xdr:rowOff>1809750</xdr:rowOff>
    </xdr:from>
    <xdr:to>
      <xdr:col>12</xdr:col>
      <xdr:colOff>304800</xdr:colOff>
      <xdr:row>17</xdr:row>
      <xdr:rowOff>2038350</xdr:rowOff>
    </xdr:to>
    <xdr:pic>
      <xdr:nvPicPr>
        <xdr:cNvPr id="10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740900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18</xdr:row>
      <xdr:rowOff>2085975</xdr:rowOff>
    </xdr:from>
    <xdr:to>
      <xdr:col>13</xdr:col>
      <xdr:colOff>19050</xdr:colOff>
      <xdr:row>18</xdr:row>
      <xdr:rowOff>2438400</xdr:rowOff>
    </xdr:to>
    <xdr:pic>
      <xdr:nvPicPr>
        <xdr:cNvPr id="110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636125" y="2574925"/>
          <a:ext cx="14848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18</xdr:row>
      <xdr:rowOff>1809750</xdr:rowOff>
    </xdr:from>
    <xdr:to>
      <xdr:col>12</xdr:col>
      <xdr:colOff>304800</xdr:colOff>
      <xdr:row>18</xdr:row>
      <xdr:rowOff>2038350</xdr:rowOff>
    </xdr:to>
    <xdr:pic>
      <xdr:nvPicPr>
        <xdr:cNvPr id="111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740900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19</xdr:row>
      <xdr:rowOff>2085975</xdr:rowOff>
    </xdr:from>
    <xdr:to>
      <xdr:col>13</xdr:col>
      <xdr:colOff>19050</xdr:colOff>
      <xdr:row>19</xdr:row>
      <xdr:rowOff>2438400</xdr:rowOff>
    </xdr:to>
    <xdr:pic>
      <xdr:nvPicPr>
        <xdr:cNvPr id="112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636125" y="2574925"/>
          <a:ext cx="14848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19</xdr:row>
      <xdr:rowOff>1809750</xdr:rowOff>
    </xdr:from>
    <xdr:to>
      <xdr:col>12</xdr:col>
      <xdr:colOff>304800</xdr:colOff>
      <xdr:row>19</xdr:row>
      <xdr:rowOff>2038350</xdr:rowOff>
    </xdr:to>
    <xdr:pic>
      <xdr:nvPicPr>
        <xdr:cNvPr id="11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740900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20</xdr:row>
      <xdr:rowOff>2085975</xdr:rowOff>
    </xdr:from>
    <xdr:to>
      <xdr:col>13</xdr:col>
      <xdr:colOff>19050</xdr:colOff>
      <xdr:row>20</xdr:row>
      <xdr:rowOff>2438400</xdr:rowOff>
    </xdr:to>
    <xdr:pic>
      <xdr:nvPicPr>
        <xdr:cNvPr id="11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636125" y="2574925"/>
          <a:ext cx="14848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20</xdr:row>
      <xdr:rowOff>1809750</xdr:rowOff>
    </xdr:from>
    <xdr:to>
      <xdr:col>12</xdr:col>
      <xdr:colOff>304800</xdr:colOff>
      <xdr:row>20</xdr:row>
      <xdr:rowOff>2038350</xdr:rowOff>
    </xdr:to>
    <xdr:pic>
      <xdr:nvPicPr>
        <xdr:cNvPr id="11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740900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21</xdr:row>
      <xdr:rowOff>2085975</xdr:rowOff>
    </xdr:from>
    <xdr:to>
      <xdr:col>13</xdr:col>
      <xdr:colOff>19050</xdr:colOff>
      <xdr:row>21</xdr:row>
      <xdr:rowOff>2438400</xdr:rowOff>
    </xdr:to>
    <xdr:pic>
      <xdr:nvPicPr>
        <xdr:cNvPr id="11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636125" y="2574925"/>
          <a:ext cx="14848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21</xdr:row>
      <xdr:rowOff>1809750</xdr:rowOff>
    </xdr:from>
    <xdr:to>
      <xdr:col>12</xdr:col>
      <xdr:colOff>304800</xdr:colOff>
      <xdr:row>21</xdr:row>
      <xdr:rowOff>2038350</xdr:rowOff>
    </xdr:to>
    <xdr:pic>
      <xdr:nvPicPr>
        <xdr:cNvPr id="11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740900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22</xdr:row>
      <xdr:rowOff>2085975</xdr:rowOff>
    </xdr:from>
    <xdr:to>
      <xdr:col>13</xdr:col>
      <xdr:colOff>19050</xdr:colOff>
      <xdr:row>22</xdr:row>
      <xdr:rowOff>2438400</xdr:rowOff>
    </xdr:to>
    <xdr:pic>
      <xdr:nvPicPr>
        <xdr:cNvPr id="11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636125" y="2574925"/>
          <a:ext cx="14848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22</xdr:row>
      <xdr:rowOff>1809750</xdr:rowOff>
    </xdr:from>
    <xdr:to>
      <xdr:col>12</xdr:col>
      <xdr:colOff>304800</xdr:colOff>
      <xdr:row>22</xdr:row>
      <xdr:rowOff>2038350</xdr:rowOff>
    </xdr:to>
    <xdr:pic>
      <xdr:nvPicPr>
        <xdr:cNvPr id="11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740900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23</xdr:row>
      <xdr:rowOff>2085975</xdr:rowOff>
    </xdr:from>
    <xdr:to>
      <xdr:col>13</xdr:col>
      <xdr:colOff>19050</xdr:colOff>
      <xdr:row>23</xdr:row>
      <xdr:rowOff>2438400</xdr:rowOff>
    </xdr:to>
    <xdr:pic>
      <xdr:nvPicPr>
        <xdr:cNvPr id="120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636125" y="2574925"/>
          <a:ext cx="14848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23</xdr:row>
      <xdr:rowOff>1809750</xdr:rowOff>
    </xdr:from>
    <xdr:to>
      <xdr:col>12</xdr:col>
      <xdr:colOff>304800</xdr:colOff>
      <xdr:row>23</xdr:row>
      <xdr:rowOff>2038350</xdr:rowOff>
    </xdr:to>
    <xdr:pic>
      <xdr:nvPicPr>
        <xdr:cNvPr id="121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740900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24</xdr:row>
      <xdr:rowOff>2085975</xdr:rowOff>
    </xdr:from>
    <xdr:to>
      <xdr:col>13</xdr:col>
      <xdr:colOff>19050</xdr:colOff>
      <xdr:row>24</xdr:row>
      <xdr:rowOff>2438400</xdr:rowOff>
    </xdr:to>
    <xdr:pic>
      <xdr:nvPicPr>
        <xdr:cNvPr id="122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636125" y="2574925"/>
          <a:ext cx="14848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24</xdr:row>
      <xdr:rowOff>1809750</xdr:rowOff>
    </xdr:from>
    <xdr:to>
      <xdr:col>12</xdr:col>
      <xdr:colOff>304800</xdr:colOff>
      <xdr:row>24</xdr:row>
      <xdr:rowOff>2038350</xdr:rowOff>
    </xdr:to>
    <xdr:pic>
      <xdr:nvPicPr>
        <xdr:cNvPr id="12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740900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25</xdr:row>
      <xdr:rowOff>2085975</xdr:rowOff>
    </xdr:from>
    <xdr:to>
      <xdr:col>13</xdr:col>
      <xdr:colOff>19050</xdr:colOff>
      <xdr:row>25</xdr:row>
      <xdr:rowOff>2438400</xdr:rowOff>
    </xdr:to>
    <xdr:pic>
      <xdr:nvPicPr>
        <xdr:cNvPr id="12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636125" y="2574925"/>
          <a:ext cx="14848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25</xdr:row>
      <xdr:rowOff>1809750</xdr:rowOff>
    </xdr:from>
    <xdr:to>
      <xdr:col>12</xdr:col>
      <xdr:colOff>304800</xdr:colOff>
      <xdr:row>25</xdr:row>
      <xdr:rowOff>2038350</xdr:rowOff>
    </xdr:to>
    <xdr:pic>
      <xdr:nvPicPr>
        <xdr:cNvPr id="12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740900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26</xdr:row>
      <xdr:rowOff>2085975</xdr:rowOff>
    </xdr:from>
    <xdr:to>
      <xdr:col>13</xdr:col>
      <xdr:colOff>19050</xdr:colOff>
      <xdr:row>26</xdr:row>
      <xdr:rowOff>2438400</xdr:rowOff>
    </xdr:to>
    <xdr:pic>
      <xdr:nvPicPr>
        <xdr:cNvPr id="12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636125" y="2574925"/>
          <a:ext cx="14848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26</xdr:row>
      <xdr:rowOff>1809750</xdr:rowOff>
    </xdr:from>
    <xdr:to>
      <xdr:col>12</xdr:col>
      <xdr:colOff>304800</xdr:colOff>
      <xdr:row>26</xdr:row>
      <xdr:rowOff>2038350</xdr:rowOff>
    </xdr:to>
    <xdr:pic>
      <xdr:nvPicPr>
        <xdr:cNvPr id="12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740900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47625</xdr:colOff>
      <xdr:row>27</xdr:row>
      <xdr:rowOff>2085975</xdr:rowOff>
    </xdr:from>
    <xdr:to>
      <xdr:col>13</xdr:col>
      <xdr:colOff>19050</xdr:colOff>
      <xdr:row>27</xdr:row>
      <xdr:rowOff>2438400</xdr:rowOff>
    </xdr:to>
    <xdr:pic>
      <xdr:nvPicPr>
        <xdr:cNvPr id="12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636125" y="2574925"/>
          <a:ext cx="14848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27</xdr:row>
      <xdr:rowOff>1809750</xdr:rowOff>
    </xdr:from>
    <xdr:to>
      <xdr:col>12</xdr:col>
      <xdr:colOff>304800</xdr:colOff>
      <xdr:row>27</xdr:row>
      <xdr:rowOff>2038350</xdr:rowOff>
    </xdr:to>
    <xdr:pic>
      <xdr:nvPicPr>
        <xdr:cNvPr id="12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740900" y="257492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7"/>
  <sheetViews>
    <sheetView tabSelected="1" zoomScale="67" zoomScaleNormal="67" workbookViewId="0">
      <selection activeCell="R15" sqref="R15"/>
    </sheetView>
  </sheetViews>
  <sheetFormatPr defaultRowHeight="12.75" x14ac:dyDescent="0.2"/>
  <cols>
    <col min="1" max="1" width="4.28515625" style="1" customWidth="1"/>
    <col min="2" max="2" width="31.42578125" style="1" customWidth="1"/>
    <col min="3" max="3" width="7.85546875" style="1" customWidth="1"/>
    <col min="4" max="4" width="7.7109375" style="1" customWidth="1"/>
    <col min="5" max="5" width="13.140625" style="1" customWidth="1"/>
    <col min="6" max="6" width="13.28515625" style="1" customWidth="1"/>
    <col min="7" max="7" width="13.140625" style="1" customWidth="1"/>
    <col min="8" max="8" width="8.28515625" style="1" customWidth="1"/>
    <col min="9" max="9" width="9.42578125" style="1" hidden="1" customWidth="1"/>
    <col min="10" max="10" width="14.7109375" style="1" customWidth="1"/>
    <col min="11" max="11" width="15.42578125" style="1" customWidth="1"/>
    <col min="12" max="12" width="14.28515625" style="1" customWidth="1"/>
    <col min="13" max="13" width="22.7109375" style="1" customWidth="1"/>
    <col min="14" max="14" width="23.140625" style="1" customWidth="1"/>
    <col min="15" max="15" width="12.42578125" style="1" customWidth="1"/>
    <col min="16" max="16" width="17.140625" style="1" bestFit="1" customWidth="1"/>
    <col min="17" max="19" width="9.140625" style="1"/>
    <col min="20" max="20" width="13.140625" style="1" customWidth="1"/>
    <col min="21" max="16384" width="9.140625" style="1"/>
  </cols>
  <sheetData>
    <row r="1" spans="1:16" x14ac:dyDescent="0.2">
      <c r="M1" s="1" t="s">
        <v>2</v>
      </c>
      <c r="N1" s="29"/>
      <c r="O1" s="29"/>
      <c r="P1" s="29"/>
    </row>
    <row r="3" spans="1:16" x14ac:dyDescent="0.2">
      <c r="A3" s="30" t="s">
        <v>44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</row>
    <row r="4" spans="1:16" x14ac:dyDescent="0.2">
      <c r="A4" s="2"/>
      <c r="B4" s="2"/>
      <c r="C4" s="3"/>
      <c r="D4" s="3"/>
      <c r="E4" s="31" t="s">
        <v>43</v>
      </c>
      <c r="F4" s="31"/>
      <c r="G4" s="31"/>
      <c r="H4" s="31"/>
      <c r="I4" s="31"/>
      <c r="J4" s="31"/>
      <c r="K4" s="31"/>
      <c r="L4" s="31"/>
      <c r="M4" s="31"/>
      <c r="N4" s="2"/>
      <c r="O4" s="2"/>
      <c r="P4" s="2"/>
    </row>
    <row r="5" spans="1:16" x14ac:dyDescent="0.2">
      <c r="A5" s="32" t="s">
        <v>3</v>
      </c>
      <c r="B5" s="32" t="s">
        <v>4</v>
      </c>
      <c r="C5" s="33" t="s">
        <v>5</v>
      </c>
      <c r="D5" s="33" t="s">
        <v>6</v>
      </c>
      <c r="E5" s="35" t="s">
        <v>7</v>
      </c>
      <c r="F5" s="31"/>
      <c r="G5" s="31"/>
      <c r="H5" s="35" t="s">
        <v>8</v>
      </c>
      <c r="I5" s="36"/>
      <c r="J5" s="37" t="s">
        <v>9</v>
      </c>
      <c r="K5" s="37"/>
      <c r="L5" s="37"/>
      <c r="M5" s="38" t="s">
        <v>45</v>
      </c>
      <c r="N5" s="38"/>
      <c r="O5" s="38"/>
      <c r="P5" s="38"/>
    </row>
    <row r="6" spans="1:16" ht="140.25" x14ac:dyDescent="0.2">
      <c r="A6" s="32"/>
      <c r="B6" s="33"/>
      <c r="C6" s="34"/>
      <c r="D6" s="34"/>
      <c r="E6" s="4" t="s">
        <v>10</v>
      </c>
      <c r="F6" s="4" t="s">
        <v>11</v>
      </c>
      <c r="G6" s="4" t="s">
        <v>20</v>
      </c>
      <c r="H6" s="4" t="s">
        <v>12</v>
      </c>
      <c r="I6" s="4" t="s">
        <v>13</v>
      </c>
      <c r="J6" s="5" t="s">
        <v>14</v>
      </c>
      <c r="K6" s="5" t="s">
        <v>15</v>
      </c>
      <c r="L6" s="5" t="s">
        <v>16</v>
      </c>
      <c r="M6" s="6" t="s">
        <v>46</v>
      </c>
      <c r="N6" s="5" t="s">
        <v>17</v>
      </c>
      <c r="O6" s="5" t="s">
        <v>18</v>
      </c>
      <c r="P6" s="5" t="s">
        <v>47</v>
      </c>
    </row>
    <row r="7" spans="1:16" ht="21.75" customHeight="1" x14ac:dyDescent="0.25">
      <c r="A7" s="7">
        <v>1</v>
      </c>
      <c r="B7" s="19" t="s">
        <v>21</v>
      </c>
      <c r="C7" s="9" t="s">
        <v>1</v>
      </c>
      <c r="D7" s="20">
        <v>21970</v>
      </c>
      <c r="E7" s="21">
        <v>30</v>
      </c>
      <c r="F7" s="21">
        <v>35</v>
      </c>
      <c r="G7" s="22">
        <v>25</v>
      </c>
      <c r="H7" s="11"/>
      <c r="I7" s="11" t="s">
        <v>19</v>
      </c>
      <c r="J7" s="10">
        <f>AVERAGE(E7:G7)</f>
        <v>30</v>
      </c>
      <c r="K7" s="12">
        <f>STDEV(E7:G7)</f>
        <v>5</v>
      </c>
      <c r="L7" s="12">
        <f t="shared" ref="L7" si="0">K7/J7*100</f>
        <v>16.666666666666664</v>
      </c>
      <c r="M7" s="10">
        <f>((D7/3)*(SUM(E7:G7)))</f>
        <v>659100</v>
      </c>
      <c r="N7" s="10">
        <f>M7/D7</f>
        <v>30</v>
      </c>
      <c r="O7" s="10">
        <f t="shared" ref="O7" si="1">ROUNDDOWN(N7,2)</f>
        <v>30</v>
      </c>
      <c r="P7" s="10">
        <f>O7*D7</f>
        <v>659100</v>
      </c>
    </row>
    <row r="8" spans="1:16" ht="24" customHeight="1" x14ac:dyDescent="0.25">
      <c r="A8" s="13">
        <v>2</v>
      </c>
      <c r="B8" s="24" t="s">
        <v>22</v>
      </c>
      <c r="C8" s="9" t="s">
        <v>1</v>
      </c>
      <c r="D8" s="20">
        <v>4955</v>
      </c>
      <c r="E8" s="21">
        <v>30</v>
      </c>
      <c r="F8" s="21">
        <v>35</v>
      </c>
      <c r="G8" s="22">
        <v>25</v>
      </c>
      <c r="H8" s="11"/>
      <c r="I8" s="11"/>
      <c r="J8" s="10">
        <f t="shared" ref="J8:J29" si="2">AVERAGE(E8:G8)</f>
        <v>30</v>
      </c>
      <c r="K8" s="12">
        <f t="shared" ref="K8:K29" si="3">STDEV(E8:G8)</f>
        <v>5</v>
      </c>
      <c r="L8" s="12">
        <f t="shared" ref="L8:L29" si="4">K8/J8*100</f>
        <v>16.666666666666664</v>
      </c>
      <c r="M8" s="10">
        <f t="shared" ref="M8:M29" si="5">((D8/3)*(SUM(E8:G8)))</f>
        <v>148650</v>
      </c>
      <c r="N8" s="10">
        <f t="shared" ref="N8:N29" si="6">M8/D8</f>
        <v>30</v>
      </c>
      <c r="O8" s="10">
        <f t="shared" ref="O8:O29" si="7">ROUNDDOWN(N8,2)</f>
        <v>30</v>
      </c>
      <c r="P8" s="10">
        <f t="shared" ref="P8:P29" si="8">O8*D8</f>
        <v>148650</v>
      </c>
    </row>
    <row r="9" spans="1:16" ht="24" customHeight="1" x14ac:dyDescent="0.25">
      <c r="A9" s="13">
        <v>3</v>
      </c>
      <c r="B9" s="19" t="s">
        <v>42</v>
      </c>
      <c r="C9" s="9" t="s">
        <v>1</v>
      </c>
      <c r="D9" s="20">
        <v>95</v>
      </c>
      <c r="E9" s="21">
        <v>250</v>
      </c>
      <c r="F9" s="21">
        <v>255</v>
      </c>
      <c r="G9" s="22">
        <v>220</v>
      </c>
      <c r="H9" s="11"/>
      <c r="I9" s="11"/>
      <c r="J9" s="10">
        <f t="shared" si="2"/>
        <v>241.66666666666666</v>
      </c>
      <c r="K9" s="12">
        <f t="shared" si="3"/>
        <v>18.929694486000912</v>
      </c>
      <c r="L9" s="12">
        <f t="shared" si="4"/>
        <v>7.8329770286900331</v>
      </c>
      <c r="M9" s="10">
        <f t="shared" si="5"/>
        <v>22958.333333333336</v>
      </c>
      <c r="N9" s="10">
        <f t="shared" si="6"/>
        <v>241.66666666666669</v>
      </c>
      <c r="O9" s="10">
        <f t="shared" si="7"/>
        <v>241.66</v>
      </c>
      <c r="P9" s="10">
        <f t="shared" si="8"/>
        <v>22957.7</v>
      </c>
    </row>
    <row r="10" spans="1:16" ht="24" customHeight="1" x14ac:dyDescent="0.25">
      <c r="A10" s="13">
        <v>4</v>
      </c>
      <c r="B10" s="19" t="s">
        <v>49</v>
      </c>
      <c r="C10" s="9" t="s">
        <v>1</v>
      </c>
      <c r="D10" s="20">
        <v>4860</v>
      </c>
      <c r="E10" s="21">
        <v>32</v>
      </c>
      <c r="F10" s="21">
        <v>35</v>
      </c>
      <c r="G10" s="22">
        <v>30</v>
      </c>
      <c r="H10" s="11"/>
      <c r="I10" s="11"/>
      <c r="J10" s="10">
        <f t="shared" si="2"/>
        <v>32.333333333333336</v>
      </c>
      <c r="K10" s="12">
        <f t="shared" si="3"/>
        <v>2.5166114784235831</v>
      </c>
      <c r="L10" s="12">
        <f t="shared" si="4"/>
        <v>7.7833344693512867</v>
      </c>
      <c r="M10" s="10">
        <f t="shared" si="5"/>
        <v>157140</v>
      </c>
      <c r="N10" s="10">
        <f t="shared" si="6"/>
        <v>32.333333333333336</v>
      </c>
      <c r="O10" s="10">
        <f t="shared" si="7"/>
        <v>32.33</v>
      </c>
      <c r="P10" s="10">
        <f t="shared" si="8"/>
        <v>157123.79999999999</v>
      </c>
    </row>
    <row r="11" spans="1:16" ht="24" customHeight="1" x14ac:dyDescent="0.25">
      <c r="A11" s="13">
        <v>5</v>
      </c>
      <c r="B11" s="19" t="s">
        <v>23</v>
      </c>
      <c r="C11" s="9" t="s">
        <v>1</v>
      </c>
      <c r="D11" s="20">
        <v>4500</v>
      </c>
      <c r="E11" s="21">
        <v>32</v>
      </c>
      <c r="F11" s="21">
        <v>35</v>
      </c>
      <c r="G11" s="22">
        <v>30</v>
      </c>
      <c r="H11" s="11"/>
      <c r="I11" s="11"/>
      <c r="J11" s="10">
        <f t="shared" si="2"/>
        <v>32.333333333333336</v>
      </c>
      <c r="K11" s="12">
        <f t="shared" si="3"/>
        <v>2.5166114784235831</v>
      </c>
      <c r="L11" s="12">
        <f t="shared" si="4"/>
        <v>7.7833344693512867</v>
      </c>
      <c r="M11" s="10">
        <f t="shared" si="5"/>
        <v>145500</v>
      </c>
      <c r="N11" s="10">
        <f t="shared" si="6"/>
        <v>32.333333333333336</v>
      </c>
      <c r="O11" s="10">
        <f t="shared" si="7"/>
        <v>32.33</v>
      </c>
      <c r="P11" s="10">
        <f t="shared" si="8"/>
        <v>145485</v>
      </c>
    </row>
    <row r="12" spans="1:16" ht="24" customHeight="1" x14ac:dyDescent="0.25">
      <c r="A12" s="13">
        <v>6</v>
      </c>
      <c r="B12" s="19" t="s">
        <v>24</v>
      </c>
      <c r="C12" s="9" t="s">
        <v>1</v>
      </c>
      <c r="D12" s="20">
        <v>2595</v>
      </c>
      <c r="E12" s="21">
        <v>22</v>
      </c>
      <c r="F12" s="21">
        <v>25</v>
      </c>
      <c r="G12" s="22">
        <v>18</v>
      </c>
      <c r="H12" s="11"/>
      <c r="I12" s="11"/>
      <c r="J12" s="10">
        <f t="shared" si="2"/>
        <v>21.666666666666668</v>
      </c>
      <c r="K12" s="12">
        <f t="shared" si="3"/>
        <v>3.5118845842842519</v>
      </c>
      <c r="L12" s="12">
        <f t="shared" si="4"/>
        <v>16.20869808131193</v>
      </c>
      <c r="M12" s="10">
        <f t="shared" si="5"/>
        <v>56225</v>
      </c>
      <c r="N12" s="10">
        <f t="shared" si="6"/>
        <v>21.666666666666668</v>
      </c>
      <c r="O12" s="10">
        <f t="shared" si="7"/>
        <v>21.66</v>
      </c>
      <c r="P12" s="10">
        <f t="shared" si="8"/>
        <v>56207.7</v>
      </c>
    </row>
    <row r="13" spans="1:16" ht="24" customHeight="1" x14ac:dyDescent="0.25">
      <c r="A13" s="13">
        <v>7</v>
      </c>
      <c r="B13" s="19" t="s">
        <v>25</v>
      </c>
      <c r="C13" s="9" t="s">
        <v>1</v>
      </c>
      <c r="D13" s="20">
        <v>1650</v>
      </c>
      <c r="E13" s="21">
        <v>105</v>
      </c>
      <c r="F13" s="21">
        <v>110</v>
      </c>
      <c r="G13" s="22">
        <v>100</v>
      </c>
      <c r="H13" s="11"/>
      <c r="I13" s="11"/>
      <c r="J13" s="10">
        <f t="shared" si="2"/>
        <v>105</v>
      </c>
      <c r="K13" s="12">
        <f t="shared" si="3"/>
        <v>5</v>
      </c>
      <c r="L13" s="12">
        <f t="shared" si="4"/>
        <v>4.7619047619047619</v>
      </c>
      <c r="M13" s="10">
        <f t="shared" si="5"/>
        <v>173250</v>
      </c>
      <c r="N13" s="10">
        <f t="shared" si="6"/>
        <v>105</v>
      </c>
      <c r="O13" s="10">
        <f t="shared" si="7"/>
        <v>105</v>
      </c>
      <c r="P13" s="10">
        <f t="shared" si="8"/>
        <v>173250</v>
      </c>
    </row>
    <row r="14" spans="1:16" ht="24" customHeight="1" x14ac:dyDescent="0.25">
      <c r="A14" s="13">
        <v>8</v>
      </c>
      <c r="B14" s="19" t="s">
        <v>26</v>
      </c>
      <c r="C14" s="9" t="s">
        <v>1</v>
      </c>
      <c r="D14" s="20">
        <v>192</v>
      </c>
      <c r="E14" s="21">
        <v>250</v>
      </c>
      <c r="F14" s="21">
        <v>255</v>
      </c>
      <c r="G14" s="22">
        <v>200</v>
      </c>
      <c r="H14" s="11"/>
      <c r="I14" s="11"/>
      <c r="J14" s="10">
        <f t="shared" si="2"/>
        <v>235</v>
      </c>
      <c r="K14" s="12">
        <f t="shared" si="3"/>
        <v>30.413812651491099</v>
      </c>
      <c r="L14" s="12">
        <f t="shared" si="4"/>
        <v>12.942047936804723</v>
      </c>
      <c r="M14" s="10">
        <f t="shared" si="5"/>
        <v>45120</v>
      </c>
      <c r="N14" s="10">
        <f t="shared" si="6"/>
        <v>235</v>
      </c>
      <c r="O14" s="10">
        <f t="shared" si="7"/>
        <v>235</v>
      </c>
      <c r="P14" s="10">
        <f t="shared" si="8"/>
        <v>45120</v>
      </c>
    </row>
    <row r="15" spans="1:16" ht="24" customHeight="1" x14ac:dyDescent="0.25">
      <c r="A15" s="13">
        <v>9</v>
      </c>
      <c r="B15" s="19" t="s">
        <v>27</v>
      </c>
      <c r="C15" s="9" t="s">
        <v>1</v>
      </c>
      <c r="D15" s="20">
        <v>63</v>
      </c>
      <c r="E15" s="21">
        <v>250</v>
      </c>
      <c r="F15" s="21">
        <v>255</v>
      </c>
      <c r="G15" s="22">
        <v>200</v>
      </c>
      <c r="H15" s="11"/>
      <c r="I15" s="11"/>
      <c r="J15" s="10">
        <f t="shared" si="2"/>
        <v>235</v>
      </c>
      <c r="K15" s="12">
        <f t="shared" si="3"/>
        <v>30.413812651491099</v>
      </c>
      <c r="L15" s="12">
        <f t="shared" si="4"/>
        <v>12.942047936804723</v>
      </c>
      <c r="M15" s="10">
        <f t="shared" si="5"/>
        <v>14805</v>
      </c>
      <c r="N15" s="10">
        <f t="shared" si="6"/>
        <v>235</v>
      </c>
      <c r="O15" s="10">
        <f t="shared" si="7"/>
        <v>235</v>
      </c>
      <c r="P15" s="10">
        <f t="shared" si="8"/>
        <v>14805</v>
      </c>
    </row>
    <row r="16" spans="1:16" ht="24" customHeight="1" x14ac:dyDescent="0.25">
      <c r="A16" s="13">
        <v>10</v>
      </c>
      <c r="B16" s="19" t="s">
        <v>28</v>
      </c>
      <c r="C16" s="9" t="s">
        <v>1</v>
      </c>
      <c r="D16" s="20">
        <v>4085</v>
      </c>
      <c r="E16" s="21">
        <v>100</v>
      </c>
      <c r="F16" s="21">
        <v>110</v>
      </c>
      <c r="G16" s="22">
        <v>80</v>
      </c>
      <c r="H16" s="11"/>
      <c r="I16" s="11"/>
      <c r="J16" s="10">
        <f t="shared" si="2"/>
        <v>96.666666666666671</v>
      </c>
      <c r="K16" s="12">
        <f t="shared" si="3"/>
        <v>15.275252316519486</v>
      </c>
      <c r="L16" s="12">
        <f t="shared" si="4"/>
        <v>15.801985155020157</v>
      </c>
      <c r="M16" s="10">
        <f t="shared" si="5"/>
        <v>394883.33333333337</v>
      </c>
      <c r="N16" s="10">
        <f t="shared" si="6"/>
        <v>96.666666666666671</v>
      </c>
      <c r="O16" s="10">
        <f t="shared" si="7"/>
        <v>96.66</v>
      </c>
      <c r="P16" s="10">
        <f t="shared" si="8"/>
        <v>394856.1</v>
      </c>
    </row>
    <row r="17" spans="1:16" ht="24" customHeight="1" x14ac:dyDescent="0.25">
      <c r="A17" s="13">
        <v>11</v>
      </c>
      <c r="B17" s="19" t="s">
        <v>29</v>
      </c>
      <c r="C17" s="9" t="s">
        <v>1</v>
      </c>
      <c r="D17" s="20">
        <v>3763</v>
      </c>
      <c r="E17" s="21">
        <v>75</v>
      </c>
      <c r="F17" s="21">
        <v>80</v>
      </c>
      <c r="G17" s="22">
        <v>70</v>
      </c>
      <c r="H17" s="11"/>
      <c r="I17" s="11"/>
      <c r="J17" s="10">
        <f t="shared" si="2"/>
        <v>75</v>
      </c>
      <c r="K17" s="12">
        <f t="shared" si="3"/>
        <v>5</v>
      </c>
      <c r="L17" s="12">
        <f t="shared" si="4"/>
        <v>6.666666666666667</v>
      </c>
      <c r="M17" s="10">
        <f t="shared" si="5"/>
        <v>282225</v>
      </c>
      <c r="N17" s="10">
        <f t="shared" si="6"/>
        <v>75</v>
      </c>
      <c r="O17" s="10">
        <f t="shared" si="7"/>
        <v>75</v>
      </c>
      <c r="P17" s="10">
        <f t="shared" si="8"/>
        <v>282225</v>
      </c>
    </row>
    <row r="18" spans="1:16" ht="24" customHeight="1" x14ac:dyDescent="0.25">
      <c r="A18" s="13">
        <v>12</v>
      </c>
      <c r="B18" s="19" t="s">
        <v>30</v>
      </c>
      <c r="C18" s="9" t="s">
        <v>1</v>
      </c>
      <c r="D18" s="20">
        <v>2831</v>
      </c>
      <c r="E18" s="21">
        <v>150</v>
      </c>
      <c r="F18" s="21">
        <v>155</v>
      </c>
      <c r="G18" s="22">
        <v>140</v>
      </c>
      <c r="H18" s="11"/>
      <c r="I18" s="11"/>
      <c r="J18" s="10">
        <f t="shared" si="2"/>
        <v>148.33333333333334</v>
      </c>
      <c r="K18" s="12">
        <f t="shared" si="3"/>
        <v>7.6376261582597333</v>
      </c>
      <c r="L18" s="12">
        <f t="shared" si="4"/>
        <v>5.1489614550065612</v>
      </c>
      <c r="M18" s="10">
        <f t="shared" si="5"/>
        <v>419931.66666666663</v>
      </c>
      <c r="N18" s="10">
        <f t="shared" si="6"/>
        <v>148.33333333333331</v>
      </c>
      <c r="O18" s="10">
        <f t="shared" si="7"/>
        <v>148.33000000000001</v>
      </c>
      <c r="P18" s="10">
        <f t="shared" si="8"/>
        <v>419922.23000000004</v>
      </c>
    </row>
    <row r="19" spans="1:16" ht="24" customHeight="1" x14ac:dyDescent="0.25">
      <c r="A19" s="13">
        <v>13</v>
      </c>
      <c r="B19" s="19" t="s">
        <v>31</v>
      </c>
      <c r="C19" s="9" t="s">
        <v>1</v>
      </c>
      <c r="D19" s="20">
        <v>3534</v>
      </c>
      <c r="E19" s="21">
        <v>115</v>
      </c>
      <c r="F19" s="21">
        <v>120</v>
      </c>
      <c r="G19" s="22">
        <v>100</v>
      </c>
      <c r="H19" s="11"/>
      <c r="I19" s="11"/>
      <c r="J19" s="10">
        <f t="shared" si="2"/>
        <v>111.66666666666667</v>
      </c>
      <c r="K19" s="12">
        <f t="shared" si="3"/>
        <v>10.408329997330664</v>
      </c>
      <c r="L19" s="12">
        <f t="shared" si="4"/>
        <v>9.320892534922983</v>
      </c>
      <c r="M19" s="10">
        <f t="shared" si="5"/>
        <v>394630</v>
      </c>
      <c r="N19" s="10">
        <f t="shared" si="6"/>
        <v>111.66666666666667</v>
      </c>
      <c r="O19" s="10">
        <f t="shared" si="7"/>
        <v>111.66</v>
      </c>
      <c r="P19" s="10">
        <f t="shared" si="8"/>
        <v>394606.44</v>
      </c>
    </row>
    <row r="20" spans="1:16" ht="24" customHeight="1" x14ac:dyDescent="0.25">
      <c r="A20" s="13">
        <v>14</v>
      </c>
      <c r="B20" s="19" t="s">
        <v>32</v>
      </c>
      <c r="C20" s="9" t="s">
        <v>1</v>
      </c>
      <c r="D20" s="20">
        <v>402</v>
      </c>
      <c r="E20" s="21">
        <v>138</v>
      </c>
      <c r="F20" s="21">
        <v>140</v>
      </c>
      <c r="G20" s="22">
        <v>130</v>
      </c>
      <c r="H20" s="11"/>
      <c r="I20" s="11"/>
      <c r="J20" s="10">
        <f t="shared" si="2"/>
        <v>136</v>
      </c>
      <c r="K20" s="12">
        <f t="shared" si="3"/>
        <v>5.2915026221291814</v>
      </c>
      <c r="L20" s="12">
        <f t="shared" si="4"/>
        <v>3.8908107515655743</v>
      </c>
      <c r="M20" s="10">
        <f t="shared" si="5"/>
        <v>54672</v>
      </c>
      <c r="N20" s="10">
        <f t="shared" si="6"/>
        <v>136</v>
      </c>
      <c r="O20" s="10">
        <f t="shared" si="7"/>
        <v>136</v>
      </c>
      <c r="P20" s="10">
        <f t="shared" si="8"/>
        <v>54672</v>
      </c>
    </row>
    <row r="21" spans="1:16" ht="24" customHeight="1" x14ac:dyDescent="0.25">
      <c r="A21" s="13">
        <v>15</v>
      </c>
      <c r="B21" s="19" t="s">
        <v>33</v>
      </c>
      <c r="C21" s="9" t="s">
        <v>1</v>
      </c>
      <c r="D21" s="20">
        <v>408</v>
      </c>
      <c r="E21" s="21">
        <v>127</v>
      </c>
      <c r="F21" s="21">
        <v>130</v>
      </c>
      <c r="G21" s="22">
        <v>120</v>
      </c>
      <c r="H21" s="11"/>
      <c r="I21" s="11"/>
      <c r="J21" s="10">
        <f t="shared" si="2"/>
        <v>125.66666666666667</v>
      </c>
      <c r="K21" s="12">
        <f t="shared" si="3"/>
        <v>5.1316014394468841</v>
      </c>
      <c r="L21" s="12">
        <f t="shared" si="4"/>
        <v>4.0835024717083961</v>
      </c>
      <c r="M21" s="10">
        <f t="shared" si="5"/>
        <v>51272</v>
      </c>
      <c r="N21" s="10">
        <f t="shared" si="6"/>
        <v>125.66666666666667</v>
      </c>
      <c r="O21" s="10">
        <f t="shared" si="7"/>
        <v>125.66</v>
      </c>
      <c r="P21" s="10">
        <f t="shared" si="8"/>
        <v>51269.279999999999</v>
      </c>
    </row>
    <row r="22" spans="1:16" ht="24" customHeight="1" x14ac:dyDescent="0.25">
      <c r="A22" s="13">
        <v>16</v>
      </c>
      <c r="B22" s="19" t="s">
        <v>34</v>
      </c>
      <c r="C22" s="9" t="s">
        <v>1</v>
      </c>
      <c r="D22" s="20">
        <v>1723</v>
      </c>
      <c r="E22" s="21">
        <v>110</v>
      </c>
      <c r="F22" s="21">
        <v>115</v>
      </c>
      <c r="G22" s="22">
        <v>100</v>
      </c>
      <c r="H22" s="11"/>
      <c r="I22" s="11"/>
      <c r="J22" s="10">
        <f t="shared" si="2"/>
        <v>108.33333333333333</v>
      </c>
      <c r="K22" s="12">
        <f t="shared" si="3"/>
        <v>7.6376261582597333</v>
      </c>
      <c r="L22" s="12">
        <f t="shared" si="4"/>
        <v>7.0501164537782159</v>
      </c>
      <c r="M22" s="10">
        <f t="shared" si="5"/>
        <v>186658.33333333334</v>
      </c>
      <c r="N22" s="10">
        <f t="shared" si="6"/>
        <v>108.33333333333334</v>
      </c>
      <c r="O22" s="10">
        <f t="shared" si="7"/>
        <v>108.33</v>
      </c>
      <c r="P22" s="10">
        <f t="shared" si="8"/>
        <v>186652.59</v>
      </c>
    </row>
    <row r="23" spans="1:16" ht="24" customHeight="1" x14ac:dyDescent="0.25">
      <c r="A23" s="13">
        <v>17</v>
      </c>
      <c r="B23" s="24" t="s">
        <v>35</v>
      </c>
      <c r="C23" s="9" t="s">
        <v>1</v>
      </c>
      <c r="D23" s="20">
        <v>1415</v>
      </c>
      <c r="E23" s="21">
        <v>310</v>
      </c>
      <c r="F23" s="21">
        <v>320</v>
      </c>
      <c r="G23" s="22">
        <v>300</v>
      </c>
      <c r="H23" s="11"/>
      <c r="I23" s="11"/>
      <c r="J23" s="10">
        <f t="shared" si="2"/>
        <v>310</v>
      </c>
      <c r="K23" s="12">
        <f t="shared" si="3"/>
        <v>10</v>
      </c>
      <c r="L23" s="12">
        <f t="shared" si="4"/>
        <v>3.225806451612903</v>
      </c>
      <c r="M23" s="10">
        <f t="shared" si="5"/>
        <v>438650</v>
      </c>
      <c r="N23" s="10">
        <f t="shared" si="6"/>
        <v>310</v>
      </c>
      <c r="O23" s="10">
        <f t="shared" si="7"/>
        <v>310</v>
      </c>
      <c r="P23" s="10">
        <f t="shared" si="8"/>
        <v>438650</v>
      </c>
    </row>
    <row r="24" spans="1:16" ht="24" customHeight="1" x14ac:dyDescent="0.25">
      <c r="A24" s="13">
        <v>18</v>
      </c>
      <c r="B24" s="19" t="s">
        <v>36</v>
      </c>
      <c r="C24" s="9" t="s">
        <v>1</v>
      </c>
      <c r="D24" s="20">
        <v>585</v>
      </c>
      <c r="E24" s="21">
        <v>250</v>
      </c>
      <c r="F24" s="21">
        <v>255</v>
      </c>
      <c r="G24" s="22">
        <v>200</v>
      </c>
      <c r="H24" s="11"/>
      <c r="I24" s="11"/>
      <c r="J24" s="10">
        <f t="shared" si="2"/>
        <v>235</v>
      </c>
      <c r="K24" s="12">
        <f t="shared" si="3"/>
        <v>30.413812651491099</v>
      </c>
      <c r="L24" s="12">
        <f t="shared" si="4"/>
        <v>12.942047936804723</v>
      </c>
      <c r="M24" s="10">
        <f t="shared" si="5"/>
        <v>137475</v>
      </c>
      <c r="N24" s="10">
        <f t="shared" si="6"/>
        <v>235</v>
      </c>
      <c r="O24" s="10">
        <f t="shared" si="7"/>
        <v>235</v>
      </c>
      <c r="P24" s="10">
        <f t="shared" si="8"/>
        <v>137475</v>
      </c>
    </row>
    <row r="25" spans="1:16" ht="24" customHeight="1" x14ac:dyDescent="0.25">
      <c r="A25" s="13">
        <v>19</v>
      </c>
      <c r="B25" s="19" t="s">
        <v>37</v>
      </c>
      <c r="C25" s="9" t="s">
        <v>1</v>
      </c>
      <c r="D25" s="20">
        <v>692</v>
      </c>
      <c r="E25" s="21">
        <v>280</v>
      </c>
      <c r="F25" s="21">
        <v>285</v>
      </c>
      <c r="G25" s="22">
        <v>240</v>
      </c>
      <c r="H25" s="11"/>
      <c r="I25" s="11"/>
      <c r="J25" s="10">
        <f t="shared" si="2"/>
        <v>268.33333333333331</v>
      </c>
      <c r="K25" s="12">
        <f t="shared" si="3"/>
        <v>24.664414311581236</v>
      </c>
      <c r="L25" s="12">
        <f t="shared" si="4"/>
        <v>9.1917071968625734</v>
      </c>
      <c r="M25" s="10">
        <f t="shared" si="5"/>
        <v>185686.66666666666</v>
      </c>
      <c r="N25" s="10">
        <f t="shared" si="6"/>
        <v>268.33333333333331</v>
      </c>
      <c r="O25" s="10">
        <f t="shared" si="7"/>
        <v>268.33</v>
      </c>
      <c r="P25" s="10">
        <f t="shared" si="8"/>
        <v>185684.36</v>
      </c>
    </row>
    <row r="26" spans="1:16" ht="24" customHeight="1" x14ac:dyDescent="0.25">
      <c r="A26" s="13">
        <v>20</v>
      </c>
      <c r="B26" s="19" t="s">
        <v>38</v>
      </c>
      <c r="C26" s="9" t="s">
        <v>1</v>
      </c>
      <c r="D26" s="20">
        <v>650</v>
      </c>
      <c r="E26" s="21">
        <v>232</v>
      </c>
      <c r="F26" s="21">
        <v>238</v>
      </c>
      <c r="G26" s="22">
        <v>220</v>
      </c>
      <c r="H26" s="11"/>
      <c r="I26" s="11"/>
      <c r="J26" s="10">
        <f t="shared" si="2"/>
        <v>230</v>
      </c>
      <c r="K26" s="12">
        <f t="shared" si="3"/>
        <v>9.1651513899116797</v>
      </c>
      <c r="L26" s="12">
        <f t="shared" si="4"/>
        <v>3.9848484303963825</v>
      </c>
      <c r="M26" s="10">
        <f t="shared" si="5"/>
        <v>149500</v>
      </c>
      <c r="N26" s="10">
        <f t="shared" si="6"/>
        <v>230</v>
      </c>
      <c r="O26" s="10">
        <f t="shared" si="7"/>
        <v>230</v>
      </c>
      <c r="P26" s="10">
        <f t="shared" si="8"/>
        <v>149500</v>
      </c>
    </row>
    <row r="27" spans="1:16" ht="24" customHeight="1" x14ac:dyDescent="0.25">
      <c r="A27" s="13">
        <v>21</v>
      </c>
      <c r="B27" s="19" t="s">
        <v>39</v>
      </c>
      <c r="C27" s="9" t="s">
        <v>1</v>
      </c>
      <c r="D27" s="20">
        <v>515</v>
      </c>
      <c r="E27" s="21">
        <v>226</v>
      </c>
      <c r="F27" s="21">
        <v>230</v>
      </c>
      <c r="G27" s="22">
        <v>220</v>
      </c>
      <c r="H27" s="11"/>
      <c r="I27" s="11"/>
      <c r="J27" s="10">
        <f t="shared" si="2"/>
        <v>225.33333333333334</v>
      </c>
      <c r="K27" s="12">
        <f t="shared" si="3"/>
        <v>5.0332229568471671</v>
      </c>
      <c r="L27" s="12">
        <f t="shared" si="4"/>
        <v>2.2336788270031804</v>
      </c>
      <c r="M27" s="10">
        <f t="shared" si="5"/>
        <v>116046.66666666666</v>
      </c>
      <c r="N27" s="10">
        <f t="shared" si="6"/>
        <v>225.33333333333331</v>
      </c>
      <c r="O27" s="10">
        <f t="shared" si="7"/>
        <v>225.33</v>
      </c>
      <c r="P27" s="10">
        <f t="shared" si="8"/>
        <v>116044.95000000001</v>
      </c>
    </row>
    <row r="28" spans="1:16" ht="24" customHeight="1" x14ac:dyDescent="0.25">
      <c r="A28" s="13">
        <v>22</v>
      </c>
      <c r="B28" s="19" t="s">
        <v>40</v>
      </c>
      <c r="C28" s="9" t="s">
        <v>1</v>
      </c>
      <c r="D28" s="20">
        <v>536</v>
      </c>
      <c r="E28" s="21">
        <v>280</v>
      </c>
      <c r="F28" s="21">
        <v>285</v>
      </c>
      <c r="G28" s="22">
        <v>260</v>
      </c>
      <c r="H28" s="11"/>
      <c r="I28" s="11"/>
      <c r="J28" s="10">
        <f t="shared" si="2"/>
        <v>275</v>
      </c>
      <c r="K28" s="12">
        <f t="shared" si="3"/>
        <v>13.228756555322953</v>
      </c>
      <c r="L28" s="12">
        <f t="shared" si="4"/>
        <v>4.8104569292083461</v>
      </c>
      <c r="M28" s="10">
        <f t="shared" si="5"/>
        <v>147400</v>
      </c>
      <c r="N28" s="10">
        <f t="shared" si="6"/>
        <v>275</v>
      </c>
      <c r="O28" s="10">
        <f t="shared" si="7"/>
        <v>275</v>
      </c>
      <c r="P28" s="10">
        <f t="shared" si="8"/>
        <v>147400</v>
      </c>
    </row>
    <row r="29" spans="1:16" ht="24" customHeight="1" x14ac:dyDescent="0.25">
      <c r="A29" s="13">
        <v>23</v>
      </c>
      <c r="B29" s="19" t="s">
        <v>41</v>
      </c>
      <c r="C29" s="9" t="s">
        <v>1</v>
      </c>
      <c r="D29" s="20">
        <v>93</v>
      </c>
      <c r="E29" s="21">
        <v>220</v>
      </c>
      <c r="F29" s="21">
        <v>225</v>
      </c>
      <c r="G29" s="22">
        <v>200</v>
      </c>
      <c r="H29" s="11"/>
      <c r="I29" s="11"/>
      <c r="J29" s="10">
        <f t="shared" si="2"/>
        <v>215</v>
      </c>
      <c r="K29" s="12">
        <f t="shared" si="3"/>
        <v>13.228756555322953</v>
      </c>
      <c r="L29" s="12">
        <f t="shared" si="4"/>
        <v>6.1529100257316056</v>
      </c>
      <c r="M29" s="10">
        <f t="shared" si="5"/>
        <v>19995</v>
      </c>
      <c r="N29" s="10">
        <f t="shared" si="6"/>
        <v>215</v>
      </c>
      <c r="O29" s="10">
        <f t="shared" si="7"/>
        <v>215</v>
      </c>
      <c r="P29" s="10">
        <f t="shared" si="8"/>
        <v>19995</v>
      </c>
    </row>
    <row r="30" spans="1:16" ht="15.75" x14ac:dyDescent="0.25">
      <c r="A30" s="13"/>
      <c r="B30" s="8"/>
      <c r="C30" s="9"/>
      <c r="D30" s="9"/>
      <c r="E30" s="10"/>
      <c r="F30" s="10"/>
      <c r="G30" s="10"/>
      <c r="H30" s="11"/>
      <c r="I30" s="11"/>
      <c r="J30" s="10"/>
      <c r="K30" s="12"/>
      <c r="L30" s="12"/>
      <c r="M30" s="10"/>
      <c r="N30" s="10"/>
      <c r="O30" s="10"/>
      <c r="P30" s="23">
        <f>SUM(P7:P29)</f>
        <v>4401652.1499999994</v>
      </c>
    </row>
    <row r="31" spans="1:16" ht="15" x14ac:dyDescent="0.2">
      <c r="A31" s="25" t="s">
        <v>50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</row>
    <row r="32" spans="1:16" x14ac:dyDescent="0.2">
      <c r="A32" s="26"/>
      <c r="B32" s="26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</row>
    <row r="33" spans="1:16" s="16" customFormat="1" ht="15" x14ac:dyDescent="0.2">
      <c r="A33" s="27" t="s">
        <v>48</v>
      </c>
      <c r="B33" s="27"/>
      <c r="C33" s="27"/>
      <c r="D33" s="14"/>
      <c r="E33" s="28" t="s">
        <v>0</v>
      </c>
      <c r="F33" s="28"/>
      <c r="G33" s="28"/>
      <c r="H33" s="18"/>
      <c r="I33" s="15"/>
      <c r="J33" s="15"/>
      <c r="K33" s="15"/>
      <c r="L33" s="15"/>
      <c r="M33" s="15"/>
      <c r="N33" s="15"/>
      <c r="O33" s="15"/>
      <c r="P33" s="15"/>
    </row>
    <row r="34" spans="1:16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</row>
    <row r="35" spans="1:16" x14ac:dyDescent="0.2">
      <c r="A35" s="14"/>
      <c r="B35" s="17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</row>
    <row r="36" spans="1:16" x14ac:dyDescent="0.2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</row>
    <row r="37" spans="1:16" x14ac:dyDescent="0.2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</row>
  </sheetData>
  <mergeCells count="15">
    <mergeCell ref="A31:P31"/>
    <mergeCell ref="A32:B32"/>
    <mergeCell ref="A33:C33"/>
    <mergeCell ref="E33:G33"/>
    <mergeCell ref="N1:P1"/>
    <mergeCell ref="A3:P3"/>
    <mergeCell ref="E4:M4"/>
    <mergeCell ref="A5:A6"/>
    <mergeCell ref="B5:B6"/>
    <mergeCell ref="C5:C6"/>
    <mergeCell ref="D5:D6"/>
    <mergeCell ref="E5:G5"/>
    <mergeCell ref="H5:I5"/>
    <mergeCell ref="J5:L5"/>
    <mergeCell ref="M5:P5"/>
  </mergeCells>
  <pageMargins left="0.7" right="0.7" top="0.75" bottom="0.75" header="0.3" footer="0.3"/>
  <pageSetup paperSize="9" scale="5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2020-10-06T07:14:14Z</dcterms:modified>
</cp:coreProperties>
</file>