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0710" windowWidth="18555" windowHeight="10680"/>
  </bookViews>
  <sheets>
    <sheet name="Расчет цены" sheetId="1" r:id="rId1"/>
  </sheets>
  <calcPr calcId="125725" refMode="R1C1"/>
</workbook>
</file>

<file path=xl/calcChain.xml><?xml version="1.0" encoding="utf-8"?>
<calcChain xmlns="http://schemas.openxmlformats.org/spreadsheetml/2006/main">
  <c r="H56" i="1"/>
  <c r="K56" s="1"/>
  <c r="H55"/>
  <c r="K55" s="1"/>
  <c r="H52"/>
  <c r="H51"/>
  <c r="H48"/>
  <c r="H47"/>
  <c r="K47" s="1"/>
  <c r="H44"/>
  <c r="K44" s="1"/>
  <c r="H43"/>
  <c r="H40"/>
  <c r="K40" s="1"/>
  <c r="H39"/>
  <c r="K39" s="1"/>
  <c r="H36"/>
  <c r="K36" s="1"/>
  <c r="H35"/>
  <c r="K35" s="1"/>
  <c r="H32"/>
  <c r="K32" s="1"/>
  <c r="H31"/>
  <c r="K31" s="1"/>
  <c r="H28"/>
  <c r="K28" s="1"/>
  <c r="H27"/>
  <c r="K27" s="1"/>
  <c r="H24"/>
  <c r="K24" s="1"/>
  <c r="H23"/>
  <c r="K23" s="1"/>
  <c r="H20"/>
  <c r="K20" s="1"/>
  <c r="H19"/>
  <c r="K19" s="1"/>
  <c r="H16"/>
  <c r="K16" s="1"/>
  <c r="H15"/>
  <c r="K15" s="1"/>
  <c r="H12"/>
  <c r="H11"/>
  <c r="I39"/>
  <c r="I41"/>
  <c r="I42"/>
  <c r="I43"/>
  <c r="I45"/>
  <c r="I46"/>
  <c r="I47"/>
  <c r="I49"/>
  <c r="I50"/>
  <c r="I51"/>
  <c r="I53"/>
  <c r="I54"/>
  <c r="I55"/>
  <c r="H41"/>
  <c r="K41" s="1"/>
  <c r="H42"/>
  <c r="K42" s="1"/>
  <c r="H45"/>
  <c r="K45" s="1"/>
  <c r="H46"/>
  <c r="K46" s="1"/>
  <c r="H49"/>
  <c r="K49" s="1"/>
  <c r="H50"/>
  <c r="K50" s="1"/>
  <c r="H53"/>
  <c r="K53" s="1"/>
  <c r="H54"/>
  <c r="K54" s="1"/>
  <c r="H9"/>
  <c r="H10"/>
  <c r="H13"/>
  <c r="K13" s="1"/>
  <c r="H14"/>
  <c r="K14" s="1"/>
  <c r="H17"/>
  <c r="K17" s="1"/>
  <c r="H18"/>
  <c r="K18" s="1"/>
  <c r="H21"/>
  <c r="K21" s="1"/>
  <c r="H22"/>
  <c r="K22" s="1"/>
  <c r="H25"/>
  <c r="K25" s="1"/>
  <c r="H26"/>
  <c r="K26" s="1"/>
  <c r="H29"/>
  <c r="K29" s="1"/>
  <c r="H30"/>
  <c r="K30" s="1"/>
  <c r="H33"/>
  <c r="K33" s="1"/>
  <c r="H34"/>
  <c r="K34" s="1"/>
  <c r="H37"/>
  <c r="K37" s="1"/>
  <c r="H38"/>
  <c r="K38" s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52" l="1"/>
  <c r="I44"/>
  <c r="J44" s="1"/>
  <c r="I56"/>
  <c r="J56" s="1"/>
  <c r="I48"/>
  <c r="J48" s="1"/>
  <c r="I40"/>
  <c r="J42"/>
  <c r="J52"/>
  <c r="J49"/>
  <c r="J54"/>
  <c r="J53"/>
  <c r="J51"/>
  <c r="J47"/>
  <c r="J46"/>
  <c r="J40"/>
  <c r="J39"/>
  <c r="J55"/>
  <c r="K52"/>
  <c r="K51"/>
  <c r="J50"/>
  <c r="K48"/>
  <c r="J45"/>
  <c r="J43"/>
  <c r="K43"/>
  <c r="J41"/>
  <c r="J15"/>
  <c r="J18"/>
  <c r="J27"/>
  <c r="J21"/>
  <c r="J14"/>
  <c r="J17"/>
  <c r="J16"/>
  <c r="J23"/>
  <c r="J25"/>
  <c r="J19"/>
  <c r="J22"/>
  <c r="J26"/>
  <c r="J29"/>
  <c r="J31"/>
  <c r="J33"/>
  <c r="J35"/>
  <c r="J37"/>
  <c r="J20"/>
  <c r="J24"/>
  <c r="J28"/>
  <c r="J30"/>
  <c r="J32"/>
  <c r="J34"/>
  <c r="J36"/>
  <c r="J38"/>
  <c r="J13"/>
  <c r="K10"/>
  <c r="I10"/>
  <c r="K11"/>
  <c r="I11"/>
  <c r="I9"/>
  <c r="K9"/>
  <c r="J11" l="1"/>
  <c r="J10"/>
  <c r="J9"/>
  <c r="K12" l="1"/>
  <c r="K57" s="1"/>
  <c r="I12"/>
  <c r="J12" l="1"/>
</calcChain>
</file>

<file path=xl/sharedStrings.xml><?xml version="1.0" encoding="utf-8"?>
<sst xmlns="http://schemas.openxmlformats.org/spreadsheetml/2006/main" count="117" uniqueCount="32">
  <si>
    <t>№</t>
  </si>
  <si>
    <t xml:space="preserve">Средняя арифметическая цена за единицу     &lt;ц&gt; </t>
  </si>
  <si>
    <t>Среднее квадратичное отклонение</t>
  </si>
  <si>
    <t>Обоснование начальной (максимальной) цены договора (НМЦД)</t>
  </si>
  <si>
    <t>Однородность совокупности значений выявленных цен, используемых в расчете НМЦД</t>
  </si>
  <si>
    <t>НМЦД, определяемая методом сопоставимых рыночных цен (анализа рынка)*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</si>
  <si>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</si>
  <si>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цi  - цена единицы 
</t>
    </r>
  </si>
  <si>
    <t>Коммерческие предложения от поставщиков, общедоступная ценовая информация в сети интернет, заключенные договора, информация о ценах, содержащаяся на официальном сайте единой информационной системы в сфере закупок (руб./ед.изм.)</t>
  </si>
  <si>
    <t>Ед. изм.</t>
  </si>
  <si>
    <t>Наименование</t>
  </si>
  <si>
    <t xml:space="preserve"> Количество</t>
  </si>
  <si>
    <t xml:space="preserve">Используемый метод определения НМЦД с обоснованием:    Метод сопоставимых рыночных цен (анализа рынка)                                                                                           </t>
  </si>
  <si>
    <t>Поставщик №1</t>
  </si>
  <si>
    <t>Поставщик №2</t>
  </si>
  <si>
    <t>Поставщик №3</t>
  </si>
  <si>
    <t xml:space="preserve">ГАУЗ МО "Орехово-Зуевская районная стоматологическая поликлиника"
</t>
  </si>
  <si>
    <t xml:space="preserve">Основные характеристики объекта закупки : Указаны в техническом задании                                                                                                                                                                                                     </t>
  </si>
  <si>
    <t>итого:</t>
  </si>
  <si>
    <t>Набор</t>
  </si>
  <si>
    <t>Упак.</t>
  </si>
  <si>
    <t>Шт.</t>
  </si>
  <si>
    <t>Флакон</t>
  </si>
  <si>
    <t xml:space="preserve">Шт. </t>
  </si>
  <si>
    <t>Шт</t>
  </si>
  <si>
    <t>шт</t>
  </si>
  <si>
    <t xml:space="preserve">Расчет НМЦД: 670672руб.               </t>
  </si>
  <si>
    <t>Дата подготовки обоснования НМЦД: 15.03.2021</t>
  </si>
  <si>
    <t>Материал стоматологический</t>
  </si>
  <si>
    <t>Инструмент стоматологический</t>
  </si>
  <si>
    <t>Изделие стоматологическое</t>
  </si>
  <si>
    <t>Изделие вспомогательное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</si>
</sst>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16" fillId="0" borderId="3" xfId="0" applyFont="1" applyBorder="1" applyAlignment="1"/>
    <xf numFmtId="0" fontId="16" fillId="0" borderId="4" xfId="0" applyFont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7</xdr:row>
      <xdr:rowOff>1257300</xdr:rowOff>
    </xdr:from>
    <xdr:to>
      <xdr:col>9</xdr:col>
      <xdr:colOff>1132416</xdr:colOff>
      <xdr:row>7</xdr:row>
      <xdr:rowOff>1781175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3799" y="2633133"/>
          <a:ext cx="111336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7</xdr:row>
      <xdr:rowOff>1219200</xdr:rowOff>
    </xdr:from>
    <xdr:to>
      <xdr:col>9</xdr:col>
      <xdr:colOff>9525</xdr:colOff>
      <xdr:row>7</xdr:row>
      <xdr:rowOff>1657350</xdr:rowOff>
    </xdr:to>
    <xdr:pic>
      <xdr:nvPicPr>
        <xdr:cNvPr id="1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4314825"/>
          <a:ext cx="1009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115707</xdr:colOff>
      <xdr:row>7</xdr:row>
      <xdr:rowOff>1423240</xdr:rowOff>
    </xdr:from>
    <xdr:to>
      <xdr:col>10</xdr:col>
      <xdr:colOff>2106005</xdr:colOff>
      <xdr:row>7</xdr:row>
      <xdr:rowOff>2202655</xdr:rowOff>
    </xdr:to>
    <xdr:grpSp>
      <xdr:nvGrpSpPr>
        <xdr:cNvPr id="1040" name="Полотно 39"/>
        <xdr:cNvGrpSpPr>
          <a:grpSpLocks/>
        </xdr:cNvGrpSpPr>
      </xdr:nvGrpSpPr>
      <xdr:grpSpPr bwMode="auto">
        <a:xfrm>
          <a:off x="11843363" y="4125959"/>
          <a:ext cx="1990298" cy="779415"/>
          <a:chOff x="456" y="140"/>
          <a:chExt cx="21769" cy="7162"/>
        </a:xfrm>
      </xdr:grpSpPr>
      <xdr:sp macro="" textlink="">
        <xdr:nvSpPr>
          <xdr:cNvPr id="1053" name="Line 21"/>
          <xdr:cNvSpPr>
            <a:spLocks noChangeShapeType="1"/>
          </xdr:cNvSpPr>
        </xdr:nvSpPr>
        <xdr:spPr bwMode="auto">
          <a:xfrm>
            <a:off x="11938" y="2901"/>
            <a:ext cx="1333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2" name="Rectangle 22"/>
          <xdr:cNvSpPr>
            <a:spLocks noChangeArrowheads="1"/>
          </xdr:cNvSpPr>
        </xdr:nvSpPr>
        <xdr:spPr bwMode="auto">
          <a:xfrm>
            <a:off x="7106" y="660"/>
            <a:ext cx="2193" cy="1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рын</a:t>
            </a:r>
          </a:p>
        </xdr:txBody>
      </xdr:sp>
      <xdr:sp macro="" textlink="">
        <xdr:nvSpPr>
          <xdr:cNvPr id="1051" name="Rectangle 23"/>
          <xdr:cNvSpPr>
            <a:spLocks noChangeArrowheads="1"/>
          </xdr:cNvSpPr>
        </xdr:nvSpPr>
        <xdr:spPr bwMode="auto">
          <a:xfrm>
            <a:off x="20028" y="3213"/>
            <a:ext cx="666" cy="28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</xdr:txBody>
      </xdr:sp>
      <xdr:sp macro="" textlink="">
        <xdr:nvSpPr>
          <xdr:cNvPr id="1050" name="Rectangle 24"/>
          <xdr:cNvSpPr>
            <a:spLocks noChangeArrowheads="1"/>
          </xdr:cNvSpPr>
        </xdr:nvSpPr>
        <xdr:spPr bwMode="auto">
          <a:xfrm>
            <a:off x="12103" y="140"/>
            <a:ext cx="1143" cy="40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049" name="Rectangle 25"/>
          <xdr:cNvSpPr>
            <a:spLocks noChangeArrowheads="1"/>
          </xdr:cNvSpPr>
        </xdr:nvSpPr>
        <xdr:spPr bwMode="auto">
          <a:xfrm>
            <a:off x="456" y="1505"/>
            <a:ext cx="12601" cy="22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ru-RU" sz="1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НМЦД =      </a:t>
            </a:r>
          </a:p>
          <a:p>
            <a:pPr algn="l" rtl="0">
              <a:defRPr sz="1000"/>
            </a:pPr>
            <a:endParaRPr lang="ru-RU" sz="1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ru-RU" sz="1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</a:t>
            </a:r>
          </a:p>
        </xdr:txBody>
      </xdr:sp>
      <xdr:sp macro="" textlink="">
        <xdr:nvSpPr>
          <xdr:cNvPr id="1048" name="Rectangle 26"/>
          <xdr:cNvSpPr>
            <a:spLocks noChangeArrowheads="1"/>
          </xdr:cNvSpPr>
        </xdr:nvSpPr>
        <xdr:spPr bwMode="auto">
          <a:xfrm>
            <a:off x="19005" y="946"/>
            <a:ext cx="667" cy="2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</a:p>
        </xdr:txBody>
      </xdr:sp>
      <xdr:sp macro="" textlink="">
        <xdr:nvSpPr>
          <xdr:cNvPr id="1047" name="Rectangle 27"/>
          <xdr:cNvSpPr>
            <a:spLocks noChangeArrowheads="1"/>
          </xdr:cNvSpPr>
        </xdr:nvSpPr>
        <xdr:spPr bwMode="auto">
          <a:xfrm>
            <a:off x="21844" y="2876"/>
            <a:ext cx="381" cy="2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</a:p>
        </xdr:txBody>
      </xdr:sp>
      <xdr:sp macro="" textlink="">
        <xdr:nvSpPr>
          <xdr:cNvPr id="1046" name="Rectangle 28"/>
          <xdr:cNvSpPr>
            <a:spLocks noChangeArrowheads="1"/>
          </xdr:cNvSpPr>
        </xdr:nvSpPr>
        <xdr:spPr bwMode="auto">
          <a:xfrm>
            <a:off x="18967" y="3213"/>
            <a:ext cx="381" cy="28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</a:p>
        </xdr:txBody>
      </xdr:sp>
      <xdr:sp macro="" textlink="">
        <xdr:nvSpPr>
          <xdr:cNvPr id="1045" name="Rectangle 29"/>
          <xdr:cNvSpPr>
            <a:spLocks noChangeArrowheads="1"/>
          </xdr:cNvSpPr>
        </xdr:nvSpPr>
        <xdr:spPr bwMode="auto">
          <a:xfrm>
            <a:off x="20783" y="1505"/>
            <a:ext cx="1143" cy="40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ц</a:t>
            </a:r>
          </a:p>
        </xdr:txBody>
      </xdr:sp>
      <xdr:sp macro="" textlink="">
        <xdr:nvSpPr>
          <xdr:cNvPr id="1044" name="Rectangle 30"/>
          <xdr:cNvSpPr>
            <a:spLocks noChangeArrowheads="1"/>
          </xdr:cNvSpPr>
        </xdr:nvSpPr>
        <xdr:spPr bwMode="auto">
          <a:xfrm>
            <a:off x="12090" y="3207"/>
            <a:ext cx="1143" cy="40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</a:p>
        </xdr:txBody>
      </xdr:sp>
      <xdr:sp macro="" textlink="">
        <xdr:nvSpPr>
          <xdr:cNvPr id="1043" name="Rectangle 31"/>
          <xdr:cNvSpPr>
            <a:spLocks noChangeArrowheads="1"/>
          </xdr:cNvSpPr>
        </xdr:nvSpPr>
        <xdr:spPr bwMode="auto">
          <a:xfrm>
            <a:off x="19405" y="3073"/>
            <a:ext cx="667" cy="2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</a:rPr>
              <a:t>=</a:t>
            </a:r>
          </a:p>
        </xdr:txBody>
      </xdr:sp>
      <xdr:sp macro="" textlink="">
        <xdr:nvSpPr>
          <xdr:cNvPr id="1042" name="Rectangle 32"/>
          <xdr:cNvSpPr>
            <a:spLocks noChangeArrowheads="1"/>
          </xdr:cNvSpPr>
        </xdr:nvSpPr>
        <xdr:spPr bwMode="auto">
          <a:xfrm>
            <a:off x="14541" y="1886"/>
            <a:ext cx="1270" cy="3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ru-RU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х</a:t>
            </a:r>
          </a:p>
        </xdr:txBody>
      </xdr:sp>
      <xdr:sp macro="" textlink="">
        <xdr:nvSpPr>
          <xdr:cNvPr id="1041" name="Rectangle 33"/>
          <xdr:cNvSpPr>
            <a:spLocks noChangeArrowheads="1"/>
          </xdr:cNvSpPr>
        </xdr:nvSpPr>
        <xdr:spPr bwMode="auto">
          <a:xfrm>
            <a:off x="16554" y="660"/>
            <a:ext cx="2382" cy="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2600" b="0" i="0" u="none" strike="noStrike" baseline="0">
                <a:solidFill>
                  <a:srgbClr val="000000"/>
                </a:solidFill>
                <a:latin typeface="Symbol"/>
              </a:rPr>
              <a:t>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3"/>
  <sheetViews>
    <sheetView tabSelected="1" zoomScale="80" zoomScaleNormal="80" workbookViewId="0">
      <selection activeCell="B52" sqref="B52"/>
    </sheetView>
  </sheetViews>
  <sheetFormatPr defaultRowHeight="12.75"/>
  <cols>
    <col min="1" max="1" width="4.85546875" style="1" customWidth="1"/>
    <col min="2" max="2" width="48.7109375" style="1" customWidth="1"/>
    <col min="3" max="4" width="8.28515625" style="1" customWidth="1"/>
    <col min="5" max="7" width="18.28515625" style="1" customWidth="1"/>
    <col min="8" max="8" width="17.7109375" style="1" customWidth="1"/>
    <col min="9" max="9" width="15.42578125" style="1" customWidth="1"/>
    <col min="10" max="10" width="18.140625" style="1" customWidth="1"/>
    <col min="11" max="11" width="34" style="1" customWidth="1"/>
    <col min="12" max="12" width="13.5703125" style="1" customWidth="1"/>
    <col min="13" max="16384" width="9.140625" style="1"/>
  </cols>
  <sheetData>
    <row r="1" spans="1:12" ht="30" customHeight="1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34.5" customHeight="1">
      <c r="A2" s="31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75" customHeight="1">
      <c r="A3" s="11"/>
      <c r="B3" s="26" t="s">
        <v>17</v>
      </c>
      <c r="C3" s="26"/>
      <c r="D3" s="26"/>
      <c r="E3" s="26"/>
      <c r="F3" s="26"/>
      <c r="G3" s="26"/>
      <c r="H3" s="26"/>
      <c r="I3" s="26"/>
      <c r="J3" s="26"/>
      <c r="K3" s="26"/>
    </row>
    <row r="4" spans="1:12" ht="15">
      <c r="A4" s="12"/>
      <c r="B4" s="27" t="s">
        <v>12</v>
      </c>
      <c r="C4" s="27"/>
      <c r="D4" s="27"/>
      <c r="E4" s="27"/>
      <c r="F4" s="27"/>
      <c r="G4" s="27"/>
      <c r="H4" s="27"/>
      <c r="I4" s="27"/>
      <c r="J4" s="27"/>
      <c r="K4" s="27"/>
    </row>
    <row r="5" spans="1:12" ht="15.75">
      <c r="A5" s="13"/>
      <c r="B5" s="14" t="s">
        <v>26</v>
      </c>
      <c r="C5" s="13"/>
      <c r="D5" s="13"/>
      <c r="E5" s="13"/>
      <c r="F5" s="13"/>
      <c r="G5" s="13"/>
      <c r="H5" s="13"/>
      <c r="I5" s="13"/>
      <c r="J5" s="13"/>
      <c r="K5" s="13"/>
    </row>
    <row r="6" spans="1:12">
      <c r="A6" s="13"/>
      <c r="B6" s="13" t="s">
        <v>27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87.75" customHeight="1">
      <c r="A7" s="25" t="s">
        <v>0</v>
      </c>
      <c r="B7" s="25" t="s">
        <v>10</v>
      </c>
      <c r="C7" s="25" t="s">
        <v>11</v>
      </c>
      <c r="D7" s="25" t="s">
        <v>9</v>
      </c>
      <c r="E7" s="29" t="s">
        <v>8</v>
      </c>
      <c r="F7" s="29"/>
      <c r="G7" s="29"/>
      <c r="H7" s="30" t="s">
        <v>4</v>
      </c>
      <c r="I7" s="30"/>
      <c r="J7" s="30"/>
      <c r="K7" s="7" t="s">
        <v>5</v>
      </c>
      <c r="L7" s="8"/>
    </row>
    <row r="8" spans="1:12" ht="177" customHeight="1">
      <c r="A8" s="25"/>
      <c r="B8" s="25"/>
      <c r="C8" s="25"/>
      <c r="D8" s="25"/>
      <c r="E8" s="15" t="s">
        <v>13</v>
      </c>
      <c r="F8" s="15" t="s">
        <v>14</v>
      </c>
      <c r="G8" s="15" t="s">
        <v>15</v>
      </c>
      <c r="H8" s="7" t="s">
        <v>1</v>
      </c>
      <c r="I8" s="7" t="s">
        <v>2</v>
      </c>
      <c r="J8" s="9" t="s">
        <v>6</v>
      </c>
      <c r="K8" s="10" t="s">
        <v>7</v>
      </c>
    </row>
    <row r="9" spans="1:12" s="2" customFormat="1" ht="15.75">
      <c r="A9" s="18">
        <v>1</v>
      </c>
      <c r="B9" s="33" t="s">
        <v>28</v>
      </c>
      <c r="C9" s="20">
        <v>20</v>
      </c>
      <c r="D9" s="16" t="s">
        <v>19</v>
      </c>
      <c r="E9" s="21">
        <v>717.34844999999996</v>
      </c>
      <c r="F9" s="21">
        <v>681.48102749999998</v>
      </c>
      <c r="G9" s="21">
        <v>753.21587249999993</v>
      </c>
      <c r="H9" s="4">
        <f t="shared" ref="H9" si="0">ROUND(AVERAGE(E9:G9),2)</f>
        <v>717.35</v>
      </c>
      <c r="I9" s="5">
        <f t="shared" ref="I9" si="1">STDEVA(E9:G9)</f>
        <v>35.867422499998618</v>
      </c>
      <c r="J9" s="5">
        <f t="shared" ref="J9" si="2">I9/H9*100</f>
        <v>4.9999891963474754</v>
      </c>
      <c r="K9" s="6">
        <f t="shared" ref="K9:K56" si="3">C9*H9</f>
        <v>14347</v>
      </c>
    </row>
    <row r="10" spans="1:12" s="2" customFormat="1" ht="15.75">
      <c r="A10" s="18">
        <v>2</v>
      </c>
      <c r="B10" s="33" t="s">
        <v>28</v>
      </c>
      <c r="C10" s="20">
        <v>5</v>
      </c>
      <c r="D10" s="17" t="s">
        <v>19</v>
      </c>
      <c r="E10" s="21">
        <v>670.21500000000015</v>
      </c>
      <c r="F10" s="21">
        <v>636.70425000000012</v>
      </c>
      <c r="G10" s="21">
        <v>703.72575000000018</v>
      </c>
      <c r="H10" s="4">
        <f t="shared" ref="H10:H11" si="4">ROUND(AVERAGE(E10:G10),2)</f>
        <v>670.22</v>
      </c>
      <c r="I10" s="5">
        <f t="shared" ref="I10:I11" si="5">STDEVA(E10:G10)</f>
        <v>33.510749999999646</v>
      </c>
      <c r="J10" s="5">
        <f t="shared" ref="J10:J11" si="6">I10/H10*100</f>
        <v>4.9999626988152617</v>
      </c>
      <c r="K10" s="6">
        <f t="shared" si="3"/>
        <v>3351.1000000000004</v>
      </c>
    </row>
    <row r="11" spans="1:12" s="2" customFormat="1" ht="15.75">
      <c r="A11" s="18">
        <v>3</v>
      </c>
      <c r="B11" s="33" t="s">
        <v>28</v>
      </c>
      <c r="C11" s="20">
        <v>7</v>
      </c>
      <c r="D11" s="16" t="s">
        <v>20</v>
      </c>
      <c r="E11" s="21">
        <v>741.03120000000001</v>
      </c>
      <c r="F11" s="21">
        <v>703.97964000000002</v>
      </c>
      <c r="G11" s="21">
        <v>778.08276000000001</v>
      </c>
      <c r="H11" s="4">
        <f t="shared" si="4"/>
        <v>741.03</v>
      </c>
      <c r="I11" s="5">
        <f t="shared" si="5"/>
        <v>37.051560000000876</v>
      </c>
      <c r="J11" s="5">
        <f t="shared" si="6"/>
        <v>5.0000080968383029</v>
      </c>
      <c r="K11" s="6">
        <f t="shared" si="3"/>
        <v>5187.21</v>
      </c>
    </row>
    <row r="12" spans="1:12" s="2" customFormat="1" ht="15.75">
      <c r="A12" s="18">
        <v>4</v>
      </c>
      <c r="B12" s="33" t="s">
        <v>28</v>
      </c>
      <c r="C12" s="20">
        <v>7</v>
      </c>
      <c r="D12" s="16" t="s">
        <v>20</v>
      </c>
      <c r="E12" s="21">
        <v>1915.914</v>
      </c>
      <c r="F12" s="21">
        <v>1820.1182999999999</v>
      </c>
      <c r="G12" s="21">
        <v>2011.7097000000001</v>
      </c>
      <c r="H12" s="4">
        <f t="shared" ref="H12" si="7">ROUND(AVERAGE(E12:G12),2)</f>
        <v>1915.91</v>
      </c>
      <c r="I12" s="5">
        <f t="shared" ref="I12" si="8">STDEVA(E12:G12)</f>
        <v>95.795699999995676</v>
      </c>
      <c r="J12" s="5">
        <f t="shared" ref="J12" si="9">I12/H12*100</f>
        <v>5.0000104389034812</v>
      </c>
      <c r="K12" s="6">
        <f t="shared" si="3"/>
        <v>13411.37</v>
      </c>
    </row>
    <row r="13" spans="1:12" s="2" customFormat="1" ht="15.75">
      <c r="A13" s="18">
        <v>5</v>
      </c>
      <c r="B13" s="33" t="s">
        <v>28</v>
      </c>
      <c r="C13" s="20">
        <v>5</v>
      </c>
      <c r="D13" s="16" t="s">
        <v>20</v>
      </c>
      <c r="E13" s="21">
        <v>779.33310000000017</v>
      </c>
      <c r="F13" s="21">
        <v>740.36644500000011</v>
      </c>
      <c r="G13" s="21">
        <v>818.29975500000023</v>
      </c>
      <c r="H13" s="4">
        <f t="shared" ref="H13:H17" si="10">ROUND(AVERAGE(E13:G13),2)</f>
        <v>779.33</v>
      </c>
      <c r="I13" s="5">
        <f t="shared" ref="I13:I17" si="11">STDEVA(E13:G13)</f>
        <v>38.96665499999952</v>
      </c>
      <c r="J13" s="5">
        <f t="shared" ref="J13:J17" si="12">I13/H13*100</f>
        <v>5.000019888878847</v>
      </c>
      <c r="K13" s="6">
        <f t="shared" si="3"/>
        <v>3896.65</v>
      </c>
    </row>
    <row r="14" spans="1:12" s="2" customFormat="1" ht="15.75">
      <c r="A14" s="18">
        <v>6</v>
      </c>
      <c r="B14" s="33" t="s">
        <v>28</v>
      </c>
      <c r="C14" s="20">
        <v>10</v>
      </c>
      <c r="D14" s="16" t="s">
        <v>21</v>
      </c>
      <c r="E14" s="21">
        <v>779.33310000000017</v>
      </c>
      <c r="F14" s="21">
        <v>740.36644500000011</v>
      </c>
      <c r="G14" s="21">
        <v>818.29975500000023</v>
      </c>
      <c r="H14" s="4">
        <f t="shared" si="10"/>
        <v>779.33</v>
      </c>
      <c r="I14" s="5">
        <f t="shared" si="11"/>
        <v>38.96665499999952</v>
      </c>
      <c r="J14" s="5">
        <f t="shared" si="12"/>
        <v>5.000019888878847</v>
      </c>
      <c r="K14" s="6">
        <f t="shared" si="3"/>
        <v>7793.3</v>
      </c>
    </row>
    <row r="15" spans="1:12" s="2" customFormat="1" ht="15.75">
      <c r="A15" s="18">
        <v>7</v>
      </c>
      <c r="B15" s="33" t="s">
        <v>28</v>
      </c>
      <c r="C15" s="20">
        <v>12</v>
      </c>
      <c r="D15" s="16" t="s">
        <v>21</v>
      </c>
      <c r="E15" s="21">
        <v>81.995550000000009</v>
      </c>
      <c r="F15" s="21">
        <v>77.895772500000007</v>
      </c>
      <c r="G15" s="21">
        <v>86.09532750000001</v>
      </c>
      <c r="H15" s="4">
        <f t="shared" si="10"/>
        <v>82</v>
      </c>
      <c r="I15" s="5">
        <f t="shared" si="11"/>
        <v>4.0997775000001795</v>
      </c>
      <c r="J15" s="5">
        <f t="shared" si="12"/>
        <v>4.9997286585368039</v>
      </c>
      <c r="K15" s="6">
        <f t="shared" si="3"/>
        <v>984</v>
      </c>
    </row>
    <row r="16" spans="1:12" s="2" customFormat="1" ht="15.75">
      <c r="A16" s="18">
        <v>8</v>
      </c>
      <c r="B16" s="33" t="s">
        <v>28</v>
      </c>
      <c r="C16" s="20">
        <v>15</v>
      </c>
      <c r="D16" s="16" t="s">
        <v>20</v>
      </c>
      <c r="E16" s="21">
        <v>133.22399999999999</v>
      </c>
      <c r="F16" s="21">
        <v>126.56279999999998</v>
      </c>
      <c r="G16" s="21">
        <v>139.8852</v>
      </c>
      <c r="H16" s="4">
        <f t="shared" si="10"/>
        <v>133.22</v>
      </c>
      <c r="I16" s="5">
        <f t="shared" si="11"/>
        <v>6.6611999999997087</v>
      </c>
      <c r="J16" s="5">
        <f t="shared" si="12"/>
        <v>5.000150127608249</v>
      </c>
      <c r="K16" s="6">
        <f t="shared" si="3"/>
        <v>1998.3</v>
      </c>
    </row>
    <row r="17" spans="1:11" s="2" customFormat="1" ht="15.75">
      <c r="A17" s="18">
        <v>9</v>
      </c>
      <c r="B17" s="33" t="s">
        <v>28</v>
      </c>
      <c r="C17" s="20">
        <v>2</v>
      </c>
      <c r="D17" s="16" t="s">
        <v>21</v>
      </c>
      <c r="E17" s="21">
        <v>1068.7950000000001</v>
      </c>
      <c r="F17" s="21">
        <v>1015.3552500000001</v>
      </c>
      <c r="G17" s="21">
        <v>1122.2347500000001</v>
      </c>
      <c r="H17" s="4">
        <f t="shared" si="10"/>
        <v>1068.8</v>
      </c>
      <c r="I17" s="5">
        <f t="shared" si="11"/>
        <v>53.439749999999492</v>
      </c>
      <c r="J17" s="5">
        <f t="shared" si="12"/>
        <v>4.99997660928139</v>
      </c>
      <c r="K17" s="6">
        <f t="shared" si="3"/>
        <v>2137.6</v>
      </c>
    </row>
    <row r="18" spans="1:11" s="2" customFormat="1" ht="15.75">
      <c r="A18" s="18">
        <v>10</v>
      </c>
      <c r="B18" s="33" t="s">
        <v>28</v>
      </c>
      <c r="C18" s="20">
        <v>20</v>
      </c>
      <c r="D18" s="16" t="s">
        <v>20</v>
      </c>
      <c r="E18" s="21">
        <v>1056.51</v>
      </c>
      <c r="F18" s="21">
        <v>1003.6845</v>
      </c>
      <c r="G18" s="21">
        <v>1109.3355000000001</v>
      </c>
      <c r="H18" s="4">
        <f t="shared" ref="H18:H27" si="13">ROUND(AVERAGE(E18:G18),2)</f>
        <v>1056.51</v>
      </c>
      <c r="I18" s="5">
        <f t="shared" ref="I18:I27" si="14">STDEVA(E18:G18)</f>
        <v>52.82549999999825</v>
      </c>
      <c r="J18" s="5">
        <f t="shared" ref="J18:J27" si="15">I18/H18*100</f>
        <v>4.9999999999998348</v>
      </c>
      <c r="K18" s="6">
        <f t="shared" si="3"/>
        <v>21130.2</v>
      </c>
    </row>
    <row r="19" spans="1:11" s="2" customFormat="1" ht="15.75">
      <c r="A19" s="18">
        <v>11</v>
      </c>
      <c r="B19" s="33" t="s">
        <v>28</v>
      </c>
      <c r="C19" s="20">
        <v>15</v>
      </c>
      <c r="D19" s="16" t="s">
        <v>21</v>
      </c>
      <c r="E19" s="21">
        <v>873.47715000000005</v>
      </c>
      <c r="F19" s="21">
        <v>829.8032925</v>
      </c>
      <c r="G19" s="21">
        <v>917.15100750000011</v>
      </c>
      <c r="H19" s="4">
        <f t="shared" si="13"/>
        <v>873.48</v>
      </c>
      <c r="I19" s="5">
        <f t="shared" si="14"/>
        <v>43.673857500001503</v>
      </c>
      <c r="J19" s="5">
        <f t="shared" si="15"/>
        <v>4.9999836859460443</v>
      </c>
      <c r="K19" s="6">
        <f t="shared" si="3"/>
        <v>13102.2</v>
      </c>
    </row>
    <row r="20" spans="1:11" s="2" customFormat="1" ht="15.75">
      <c r="A20" s="18">
        <v>12</v>
      </c>
      <c r="B20" s="33" t="s">
        <v>28</v>
      </c>
      <c r="C20" s="20">
        <v>15</v>
      </c>
      <c r="D20" s="16" t="s">
        <v>21</v>
      </c>
      <c r="E20" s="21">
        <v>2569.9128000000001</v>
      </c>
      <c r="F20" s="21">
        <v>2441.41716</v>
      </c>
      <c r="G20" s="21">
        <v>2698.4084400000002</v>
      </c>
      <c r="H20" s="4">
        <f t="shared" si="13"/>
        <v>2569.91</v>
      </c>
      <c r="I20" s="5">
        <f t="shared" si="14"/>
        <v>128.49563999999719</v>
      </c>
      <c r="J20" s="5">
        <f t="shared" si="15"/>
        <v>5.0000054476614828</v>
      </c>
      <c r="K20" s="6">
        <f t="shared" si="3"/>
        <v>38548.649999999994</v>
      </c>
    </row>
    <row r="21" spans="1:11" s="2" customFormat="1" ht="15.75">
      <c r="A21" s="18">
        <v>13</v>
      </c>
      <c r="B21" s="33" t="s">
        <v>28</v>
      </c>
      <c r="C21" s="20">
        <v>10</v>
      </c>
      <c r="D21" s="16" t="s">
        <v>21</v>
      </c>
      <c r="E21" s="21">
        <v>415.94280000000003</v>
      </c>
      <c r="F21" s="21">
        <v>395.14566000000002</v>
      </c>
      <c r="G21" s="21">
        <v>436.73994000000005</v>
      </c>
      <c r="H21" s="4">
        <f t="shared" si="13"/>
        <v>415.94</v>
      </c>
      <c r="I21" s="5">
        <f t="shared" si="14"/>
        <v>20.797140000000443</v>
      </c>
      <c r="J21" s="5">
        <f t="shared" si="15"/>
        <v>5.0000336587008807</v>
      </c>
      <c r="K21" s="6">
        <f t="shared" si="3"/>
        <v>4159.3999999999996</v>
      </c>
    </row>
    <row r="22" spans="1:11" s="2" customFormat="1" ht="15.75">
      <c r="A22" s="18">
        <v>14</v>
      </c>
      <c r="B22" s="33" t="s">
        <v>28</v>
      </c>
      <c r="C22" s="20">
        <v>12</v>
      </c>
      <c r="D22" s="16" t="s">
        <v>21</v>
      </c>
      <c r="E22" s="21">
        <v>317.99040000000002</v>
      </c>
      <c r="F22" s="21">
        <v>302.09088000000003</v>
      </c>
      <c r="G22" s="21">
        <v>333.88992000000002</v>
      </c>
      <c r="H22" s="4">
        <f t="shared" si="13"/>
        <v>317.99</v>
      </c>
      <c r="I22" s="5">
        <f t="shared" si="14"/>
        <v>15.899519999998979</v>
      </c>
      <c r="J22" s="5">
        <f t="shared" si="15"/>
        <v>5.0000062895056381</v>
      </c>
      <c r="K22" s="6">
        <f t="shared" si="3"/>
        <v>3815.88</v>
      </c>
    </row>
    <row r="23" spans="1:11" s="2" customFormat="1" ht="15.75">
      <c r="A23" s="18">
        <v>15</v>
      </c>
      <c r="B23" s="33" t="s">
        <v>28</v>
      </c>
      <c r="C23" s="20">
        <v>5</v>
      </c>
      <c r="D23" s="17" t="s">
        <v>21</v>
      </c>
      <c r="E23" s="21">
        <v>133.22399999999999</v>
      </c>
      <c r="F23" s="21">
        <v>126.56279999999998</v>
      </c>
      <c r="G23" s="21">
        <v>139.8852</v>
      </c>
      <c r="H23" s="4">
        <f t="shared" si="13"/>
        <v>133.22</v>
      </c>
      <c r="I23" s="5">
        <f t="shared" si="14"/>
        <v>6.6611999999997087</v>
      </c>
      <c r="J23" s="5">
        <f t="shared" si="15"/>
        <v>5.000150127608249</v>
      </c>
      <c r="K23" s="6">
        <f t="shared" si="3"/>
        <v>666.1</v>
      </c>
    </row>
    <row r="24" spans="1:11" s="2" customFormat="1" ht="19.5" customHeight="1">
      <c r="A24" s="18">
        <v>16</v>
      </c>
      <c r="B24" s="33" t="s">
        <v>28</v>
      </c>
      <c r="C24" s="20">
        <v>5</v>
      </c>
      <c r="D24" s="17" t="s">
        <v>22</v>
      </c>
      <c r="E24" s="21">
        <v>133.22399999999999</v>
      </c>
      <c r="F24" s="21">
        <v>126.56279999999998</v>
      </c>
      <c r="G24" s="21">
        <v>139.8852</v>
      </c>
      <c r="H24" s="4">
        <f t="shared" si="13"/>
        <v>133.22</v>
      </c>
      <c r="I24" s="5">
        <f t="shared" si="14"/>
        <v>6.6611999999997087</v>
      </c>
      <c r="J24" s="5">
        <f t="shared" si="15"/>
        <v>5.000150127608249</v>
      </c>
      <c r="K24" s="6">
        <f t="shared" si="3"/>
        <v>666.1</v>
      </c>
    </row>
    <row r="25" spans="1:11" s="2" customFormat="1" ht="15.75">
      <c r="A25" s="18">
        <v>17</v>
      </c>
      <c r="B25" s="33" t="s">
        <v>28</v>
      </c>
      <c r="C25" s="20">
        <v>15</v>
      </c>
      <c r="D25" s="16" t="s">
        <v>21</v>
      </c>
      <c r="E25" s="21">
        <v>785.03880000000015</v>
      </c>
      <c r="F25" s="21">
        <v>745.78686000000016</v>
      </c>
      <c r="G25" s="21">
        <v>824.29074000000014</v>
      </c>
      <c r="H25" s="4">
        <f t="shared" si="13"/>
        <v>785.04</v>
      </c>
      <c r="I25" s="5">
        <f t="shared" si="14"/>
        <v>39.251939999998378</v>
      </c>
      <c r="J25" s="5">
        <f t="shared" si="15"/>
        <v>4.9999923570771401</v>
      </c>
      <c r="K25" s="6">
        <f t="shared" si="3"/>
        <v>11775.599999999999</v>
      </c>
    </row>
    <row r="26" spans="1:11" s="2" customFormat="1" ht="15.75">
      <c r="A26" s="18">
        <v>18</v>
      </c>
      <c r="B26" s="33" t="s">
        <v>29</v>
      </c>
      <c r="C26" s="20">
        <v>15</v>
      </c>
      <c r="D26" s="16" t="s">
        <v>21</v>
      </c>
      <c r="E26" s="21">
        <v>238.73850000000002</v>
      </c>
      <c r="F26" s="21">
        <v>226.80157500000001</v>
      </c>
      <c r="G26" s="21">
        <v>250.67542500000002</v>
      </c>
      <c r="H26" s="4">
        <f t="shared" si="13"/>
        <v>238.74</v>
      </c>
      <c r="I26" s="5">
        <f t="shared" si="14"/>
        <v>11.936925000000116</v>
      </c>
      <c r="J26" s="5">
        <f t="shared" si="15"/>
        <v>4.9999685850716746</v>
      </c>
      <c r="K26" s="6">
        <f t="shared" si="3"/>
        <v>3581.1000000000004</v>
      </c>
    </row>
    <row r="27" spans="1:11" s="2" customFormat="1" ht="15.75">
      <c r="A27" s="18">
        <v>19</v>
      </c>
      <c r="B27" s="33" t="s">
        <v>29</v>
      </c>
      <c r="C27" s="20">
        <v>15</v>
      </c>
      <c r="D27" s="16" t="s">
        <v>21</v>
      </c>
      <c r="E27" s="21">
        <v>238.73850000000002</v>
      </c>
      <c r="F27" s="21">
        <v>226.80157500000001</v>
      </c>
      <c r="G27" s="21">
        <v>250.67542500000002</v>
      </c>
      <c r="H27" s="4">
        <f t="shared" si="13"/>
        <v>238.74</v>
      </c>
      <c r="I27" s="5">
        <f t="shared" si="14"/>
        <v>11.936925000000116</v>
      </c>
      <c r="J27" s="5">
        <f t="shared" si="15"/>
        <v>4.9999685850716746</v>
      </c>
      <c r="K27" s="6">
        <f t="shared" si="3"/>
        <v>3581.1000000000004</v>
      </c>
    </row>
    <row r="28" spans="1:11" s="2" customFormat="1" ht="15.75">
      <c r="A28" s="18">
        <v>20</v>
      </c>
      <c r="B28" s="33" t="s">
        <v>29</v>
      </c>
      <c r="C28" s="20">
        <v>15</v>
      </c>
      <c r="D28" s="16" t="s">
        <v>21</v>
      </c>
      <c r="E28" s="21">
        <v>238.73850000000002</v>
      </c>
      <c r="F28" s="21">
        <v>226.80157500000001</v>
      </c>
      <c r="G28" s="21">
        <v>250.67542500000002</v>
      </c>
      <c r="H28" s="4">
        <f t="shared" ref="H28:H56" si="16">ROUND(AVERAGE(E28:G28),2)</f>
        <v>238.74</v>
      </c>
      <c r="I28" s="5">
        <f t="shared" ref="I28:I56" si="17">STDEVA(E28:G28)</f>
        <v>11.936925000000116</v>
      </c>
      <c r="J28" s="5">
        <f t="shared" ref="J28:J56" si="18">I28/H28*100</f>
        <v>4.9999685850716746</v>
      </c>
      <c r="K28" s="6">
        <f t="shared" si="3"/>
        <v>3581.1000000000004</v>
      </c>
    </row>
    <row r="29" spans="1:11" s="2" customFormat="1" ht="15.75">
      <c r="A29" s="18">
        <v>21</v>
      </c>
      <c r="B29" s="33" t="s">
        <v>29</v>
      </c>
      <c r="C29" s="20">
        <v>300</v>
      </c>
      <c r="D29" s="16" t="s">
        <v>21</v>
      </c>
      <c r="E29" s="21">
        <v>159.50024999999999</v>
      </c>
      <c r="F29" s="21">
        <v>151.52523749999997</v>
      </c>
      <c r="G29" s="21">
        <v>167.47526250000001</v>
      </c>
      <c r="H29" s="4">
        <f t="shared" si="16"/>
        <v>159.5</v>
      </c>
      <c r="I29" s="5">
        <f t="shared" si="17"/>
        <v>7.9750125000004823</v>
      </c>
      <c r="J29" s="5">
        <f t="shared" si="18"/>
        <v>5.000007836990898</v>
      </c>
      <c r="K29" s="6">
        <f t="shared" si="3"/>
        <v>47850</v>
      </c>
    </row>
    <row r="30" spans="1:11" s="2" customFormat="1" ht="15.75">
      <c r="A30" s="18">
        <v>22</v>
      </c>
      <c r="B30" s="33" t="s">
        <v>29</v>
      </c>
      <c r="C30" s="20">
        <v>50</v>
      </c>
      <c r="D30" s="16" t="s">
        <v>21</v>
      </c>
      <c r="E30" s="21">
        <v>583.68765000000008</v>
      </c>
      <c r="F30" s="21">
        <v>554.50326749999999</v>
      </c>
      <c r="G30" s="21">
        <v>612.87203250000016</v>
      </c>
      <c r="H30" s="4">
        <f t="shared" si="16"/>
        <v>583.69000000000005</v>
      </c>
      <c r="I30" s="5">
        <f t="shared" si="17"/>
        <v>29.184382500001497</v>
      </c>
      <c r="J30" s="5">
        <f t="shared" si="18"/>
        <v>4.9999798694515061</v>
      </c>
      <c r="K30" s="6">
        <f t="shared" si="3"/>
        <v>29184.500000000004</v>
      </c>
    </row>
    <row r="31" spans="1:11" s="2" customFormat="1" ht="15.75">
      <c r="A31" s="18">
        <v>23</v>
      </c>
      <c r="B31" s="33" t="s">
        <v>30</v>
      </c>
      <c r="C31" s="20">
        <v>5</v>
      </c>
      <c r="D31" s="16" t="s">
        <v>21</v>
      </c>
      <c r="E31" s="21">
        <v>909.09000000000015</v>
      </c>
      <c r="F31" s="21">
        <v>863.63550000000009</v>
      </c>
      <c r="G31" s="21">
        <v>954.5445000000002</v>
      </c>
      <c r="H31" s="4">
        <f t="shared" si="16"/>
        <v>909.09</v>
      </c>
      <c r="I31" s="5">
        <f t="shared" si="17"/>
        <v>45.454500000002675</v>
      </c>
      <c r="J31" s="5">
        <f t="shared" si="18"/>
        <v>5.000000000000294</v>
      </c>
      <c r="K31" s="6">
        <f t="shared" si="3"/>
        <v>4545.45</v>
      </c>
    </row>
    <row r="32" spans="1:11" s="2" customFormat="1" ht="15.75">
      <c r="A32" s="18">
        <v>24</v>
      </c>
      <c r="B32" s="33" t="s">
        <v>30</v>
      </c>
      <c r="C32" s="20">
        <v>10</v>
      </c>
      <c r="D32" s="16" t="s">
        <v>21</v>
      </c>
      <c r="E32" s="21">
        <v>1483.2363</v>
      </c>
      <c r="F32" s="21">
        <v>1409.0744849999999</v>
      </c>
      <c r="G32" s="21">
        <v>1557.3981150000002</v>
      </c>
      <c r="H32" s="4">
        <f t="shared" si="16"/>
        <v>1483.24</v>
      </c>
      <c r="I32" s="5">
        <f t="shared" si="17"/>
        <v>74.161815000008318</v>
      </c>
      <c r="J32" s="5">
        <f t="shared" si="18"/>
        <v>4.9999875273056489</v>
      </c>
      <c r="K32" s="6">
        <f t="shared" si="3"/>
        <v>14832.4</v>
      </c>
    </row>
    <row r="33" spans="1:11" s="2" customFormat="1" ht="15.75">
      <c r="A33" s="18">
        <v>25</v>
      </c>
      <c r="B33" s="33" t="s">
        <v>30</v>
      </c>
      <c r="C33" s="20">
        <v>20</v>
      </c>
      <c r="D33" s="16" t="s">
        <v>21</v>
      </c>
      <c r="E33" s="21">
        <v>210.21000000000004</v>
      </c>
      <c r="F33" s="21">
        <v>199.69950000000003</v>
      </c>
      <c r="G33" s="21">
        <v>220.72050000000004</v>
      </c>
      <c r="H33" s="4">
        <f t="shared" si="16"/>
        <v>210.21</v>
      </c>
      <c r="I33" s="5">
        <f t="shared" si="17"/>
        <v>10.510499999999587</v>
      </c>
      <c r="J33" s="5">
        <f t="shared" si="18"/>
        <v>4.9999999999998028</v>
      </c>
      <c r="K33" s="6">
        <f t="shared" si="3"/>
        <v>4204.2</v>
      </c>
    </row>
    <row r="34" spans="1:11" s="2" customFormat="1" ht="15.75">
      <c r="A34" s="18">
        <v>26</v>
      </c>
      <c r="B34" s="33" t="s">
        <v>29</v>
      </c>
      <c r="C34" s="20">
        <v>5</v>
      </c>
      <c r="D34" s="16" t="s">
        <v>21</v>
      </c>
      <c r="E34" s="21">
        <v>3801.5250000000001</v>
      </c>
      <c r="F34" s="21">
        <v>3611.44875</v>
      </c>
      <c r="G34" s="21">
        <v>3991.6012500000002</v>
      </c>
      <c r="H34" s="4">
        <f t="shared" si="16"/>
        <v>3801.53</v>
      </c>
      <c r="I34" s="5">
        <f t="shared" si="17"/>
        <v>190.07624999998905</v>
      </c>
      <c r="J34" s="5">
        <f t="shared" si="18"/>
        <v>4.9999934237001691</v>
      </c>
      <c r="K34" s="6">
        <f t="shared" si="3"/>
        <v>19007.650000000001</v>
      </c>
    </row>
    <row r="35" spans="1:11" s="2" customFormat="1" ht="15.75">
      <c r="A35" s="18">
        <v>27</v>
      </c>
      <c r="B35" s="33" t="s">
        <v>29</v>
      </c>
      <c r="C35" s="20">
        <v>5</v>
      </c>
      <c r="D35" s="16" t="s">
        <v>21</v>
      </c>
      <c r="E35" s="21">
        <v>4641</v>
      </c>
      <c r="F35" s="21">
        <v>4408.95</v>
      </c>
      <c r="G35" s="21">
        <v>4873.05</v>
      </c>
      <c r="H35" s="4">
        <f t="shared" si="16"/>
        <v>4641</v>
      </c>
      <c r="I35" s="5">
        <f t="shared" si="17"/>
        <v>232.05000000000129</v>
      </c>
      <c r="J35" s="5">
        <f t="shared" si="18"/>
        <v>5.0000000000000284</v>
      </c>
      <c r="K35" s="6">
        <f t="shared" si="3"/>
        <v>23205</v>
      </c>
    </row>
    <row r="36" spans="1:11" s="2" customFormat="1" ht="15.75">
      <c r="A36" s="18">
        <v>28</v>
      </c>
      <c r="B36" s="33" t="s">
        <v>30</v>
      </c>
      <c r="C36" s="20">
        <v>15</v>
      </c>
      <c r="D36" s="16" t="s">
        <v>21</v>
      </c>
      <c r="E36" s="21">
        <v>147.07875000000001</v>
      </c>
      <c r="F36" s="21">
        <v>139.72481250000001</v>
      </c>
      <c r="G36" s="21">
        <v>154.43268750000001</v>
      </c>
      <c r="H36" s="4">
        <f t="shared" si="16"/>
        <v>147.08000000000001</v>
      </c>
      <c r="I36" s="5">
        <f t="shared" si="17"/>
        <v>7.353937499999792</v>
      </c>
      <c r="J36" s="5">
        <f t="shared" si="18"/>
        <v>4.9999575061189772</v>
      </c>
      <c r="K36" s="6">
        <f t="shared" si="3"/>
        <v>2206.2000000000003</v>
      </c>
    </row>
    <row r="37" spans="1:11" s="2" customFormat="1" ht="15.75">
      <c r="A37" s="18">
        <v>29</v>
      </c>
      <c r="B37" s="33" t="s">
        <v>30</v>
      </c>
      <c r="C37" s="20">
        <v>15</v>
      </c>
      <c r="D37" s="16" t="s">
        <v>21</v>
      </c>
      <c r="E37" s="21">
        <v>147.07875000000001</v>
      </c>
      <c r="F37" s="21">
        <v>139.72481250000001</v>
      </c>
      <c r="G37" s="21">
        <v>154.43268750000001</v>
      </c>
      <c r="H37" s="4">
        <f t="shared" si="16"/>
        <v>147.08000000000001</v>
      </c>
      <c r="I37" s="5">
        <f t="shared" si="17"/>
        <v>7.353937499999792</v>
      </c>
      <c r="J37" s="5">
        <f t="shared" si="18"/>
        <v>4.9999575061189772</v>
      </c>
      <c r="K37" s="6">
        <f t="shared" si="3"/>
        <v>2206.2000000000003</v>
      </c>
    </row>
    <row r="38" spans="1:11" s="2" customFormat="1" ht="15.75">
      <c r="A38" s="18">
        <v>30</v>
      </c>
      <c r="B38" s="33" t="s">
        <v>30</v>
      </c>
      <c r="C38" s="20">
        <v>15</v>
      </c>
      <c r="D38" s="16" t="s">
        <v>21</v>
      </c>
      <c r="E38" s="21">
        <v>147.07875000000001</v>
      </c>
      <c r="F38" s="21">
        <v>139.72481250000001</v>
      </c>
      <c r="G38" s="21">
        <v>154.43268750000001</v>
      </c>
      <c r="H38" s="4">
        <f t="shared" si="16"/>
        <v>147.08000000000001</v>
      </c>
      <c r="I38" s="5">
        <f t="shared" si="17"/>
        <v>7.353937499999792</v>
      </c>
      <c r="J38" s="5">
        <f t="shared" si="18"/>
        <v>4.9999575061189772</v>
      </c>
      <c r="K38" s="6">
        <f t="shared" si="3"/>
        <v>2206.2000000000003</v>
      </c>
    </row>
    <row r="39" spans="1:11" s="2" customFormat="1" ht="15.75">
      <c r="A39" s="18">
        <v>31</v>
      </c>
      <c r="B39" s="33" t="s">
        <v>28</v>
      </c>
      <c r="C39" s="20">
        <v>10</v>
      </c>
      <c r="D39" s="16" t="s">
        <v>23</v>
      </c>
      <c r="E39" s="21">
        <v>514.60500000000002</v>
      </c>
      <c r="F39" s="21">
        <v>488.87475000000001</v>
      </c>
      <c r="G39" s="21">
        <v>540.33525000000009</v>
      </c>
      <c r="H39" s="4">
        <f t="shared" si="16"/>
        <v>514.61</v>
      </c>
      <c r="I39" s="5">
        <f t="shared" si="17"/>
        <v>25.730250000000058</v>
      </c>
      <c r="J39" s="5">
        <f t="shared" si="18"/>
        <v>4.9999514195215911</v>
      </c>
      <c r="K39" s="6">
        <f t="shared" si="3"/>
        <v>5146.1000000000004</v>
      </c>
    </row>
    <row r="40" spans="1:11" s="2" customFormat="1" ht="15.75">
      <c r="A40" s="18">
        <v>32</v>
      </c>
      <c r="B40" s="33" t="s">
        <v>28</v>
      </c>
      <c r="C40" s="20">
        <v>15</v>
      </c>
      <c r="D40" s="16" t="s">
        <v>21</v>
      </c>
      <c r="E40" s="21">
        <v>364.45500000000004</v>
      </c>
      <c r="F40" s="21">
        <v>346.23225000000002</v>
      </c>
      <c r="G40" s="21">
        <v>382.67775000000006</v>
      </c>
      <c r="H40" s="4">
        <f t="shared" si="16"/>
        <v>364.46</v>
      </c>
      <c r="I40" s="5">
        <f t="shared" si="17"/>
        <v>18.222749999998442</v>
      </c>
      <c r="J40" s="5">
        <f t="shared" si="18"/>
        <v>4.999931405366417</v>
      </c>
      <c r="K40" s="6">
        <f t="shared" si="3"/>
        <v>5466.9</v>
      </c>
    </row>
    <row r="41" spans="1:11" s="2" customFormat="1" ht="15.75">
      <c r="A41" s="18">
        <v>33</v>
      </c>
      <c r="B41" s="33" t="s">
        <v>28</v>
      </c>
      <c r="C41" s="20">
        <v>5</v>
      </c>
      <c r="D41" s="16" t="s">
        <v>21</v>
      </c>
      <c r="E41" s="21">
        <v>341.25</v>
      </c>
      <c r="F41" s="21">
        <v>324.1875</v>
      </c>
      <c r="G41" s="21">
        <v>358.3125</v>
      </c>
      <c r="H41" s="4">
        <f t="shared" si="16"/>
        <v>341.25</v>
      </c>
      <c r="I41" s="5">
        <f t="shared" si="17"/>
        <v>17.0625</v>
      </c>
      <c r="J41" s="5">
        <f t="shared" si="18"/>
        <v>5</v>
      </c>
      <c r="K41" s="6">
        <f t="shared" si="3"/>
        <v>1706.25</v>
      </c>
    </row>
    <row r="42" spans="1:11" s="2" customFormat="1" ht="15.75">
      <c r="A42" s="18">
        <v>34</v>
      </c>
      <c r="B42" s="33" t="s">
        <v>30</v>
      </c>
      <c r="C42" s="20">
        <v>100</v>
      </c>
      <c r="D42" s="16" t="s">
        <v>21</v>
      </c>
      <c r="E42" s="21">
        <v>300.3</v>
      </c>
      <c r="F42" s="21">
        <v>285.28500000000003</v>
      </c>
      <c r="G42" s="21">
        <v>315.315</v>
      </c>
      <c r="H42" s="4">
        <f t="shared" si="16"/>
        <v>300.3</v>
      </c>
      <c r="I42" s="5">
        <f t="shared" si="17"/>
        <v>15.01499999999832</v>
      </c>
      <c r="J42" s="5">
        <f t="shared" si="18"/>
        <v>4.9999999999994404</v>
      </c>
      <c r="K42" s="6">
        <f t="shared" si="3"/>
        <v>30030</v>
      </c>
    </row>
    <row r="43" spans="1:11" s="2" customFormat="1" ht="15.75">
      <c r="A43" s="18">
        <v>35</v>
      </c>
      <c r="B43" s="33" t="s">
        <v>29</v>
      </c>
      <c r="C43" s="20">
        <v>6</v>
      </c>
      <c r="D43" s="16" t="s">
        <v>21</v>
      </c>
      <c r="E43" s="21">
        <v>737.1</v>
      </c>
      <c r="F43" s="21">
        <v>700.245</v>
      </c>
      <c r="G43" s="21">
        <v>773.95500000000004</v>
      </c>
      <c r="H43" s="4">
        <f t="shared" si="16"/>
        <v>737.1</v>
      </c>
      <c r="I43" s="5">
        <f t="shared" si="17"/>
        <v>36.854999999998995</v>
      </c>
      <c r="J43" s="5">
        <f t="shared" si="18"/>
        <v>4.9999999999998632</v>
      </c>
      <c r="K43" s="6">
        <f t="shared" si="3"/>
        <v>4422.6000000000004</v>
      </c>
    </row>
    <row r="44" spans="1:11" s="2" customFormat="1" ht="15.75">
      <c r="A44" s="18">
        <v>36</v>
      </c>
      <c r="B44" s="33" t="s">
        <v>30</v>
      </c>
      <c r="C44" s="20">
        <v>20</v>
      </c>
      <c r="D44" s="16" t="s">
        <v>21</v>
      </c>
      <c r="E44" s="21">
        <v>246.68280000000001</v>
      </c>
      <c r="F44" s="21">
        <v>234.34866</v>
      </c>
      <c r="G44" s="21">
        <v>259.01694000000003</v>
      </c>
      <c r="H44" s="4">
        <f t="shared" si="16"/>
        <v>246.68</v>
      </c>
      <c r="I44" s="5">
        <f t="shared" si="17"/>
        <v>12.334139999998976</v>
      </c>
      <c r="J44" s="5">
        <f t="shared" si="18"/>
        <v>5.0000567536885745</v>
      </c>
      <c r="K44" s="6">
        <f t="shared" si="3"/>
        <v>4933.6000000000004</v>
      </c>
    </row>
    <row r="45" spans="1:11" s="2" customFormat="1" ht="15.75">
      <c r="A45" s="18">
        <v>37</v>
      </c>
      <c r="B45" s="33" t="s">
        <v>30</v>
      </c>
      <c r="C45" s="20">
        <v>30</v>
      </c>
      <c r="D45" s="16" t="s">
        <v>21</v>
      </c>
      <c r="E45" s="21">
        <v>246.68280000000001</v>
      </c>
      <c r="F45" s="21">
        <v>234.34866</v>
      </c>
      <c r="G45" s="21">
        <v>259.01694000000003</v>
      </c>
      <c r="H45" s="4">
        <f t="shared" si="16"/>
        <v>246.68</v>
      </c>
      <c r="I45" s="5">
        <f t="shared" si="17"/>
        <v>12.334139999998976</v>
      </c>
      <c r="J45" s="5">
        <f t="shared" si="18"/>
        <v>5.0000567536885745</v>
      </c>
      <c r="K45" s="6">
        <f t="shared" si="3"/>
        <v>7400.4000000000005</v>
      </c>
    </row>
    <row r="46" spans="1:11" s="2" customFormat="1" ht="15.75">
      <c r="A46" s="18">
        <v>38</v>
      </c>
      <c r="B46" s="33" t="s">
        <v>30</v>
      </c>
      <c r="C46" s="20">
        <v>15</v>
      </c>
      <c r="D46" s="16" t="s">
        <v>21</v>
      </c>
      <c r="E46" s="21">
        <v>195.12674999999999</v>
      </c>
      <c r="F46" s="21">
        <v>185.37041249999999</v>
      </c>
      <c r="G46" s="21">
        <v>204.88308749999999</v>
      </c>
      <c r="H46" s="4">
        <f t="shared" si="16"/>
        <v>195.13</v>
      </c>
      <c r="I46" s="5">
        <f t="shared" si="17"/>
        <v>9.7563375000007451</v>
      </c>
      <c r="J46" s="5">
        <f t="shared" si="18"/>
        <v>4.999916722185592</v>
      </c>
      <c r="K46" s="6">
        <f t="shared" si="3"/>
        <v>2926.95</v>
      </c>
    </row>
    <row r="47" spans="1:11" s="2" customFormat="1" ht="15.75">
      <c r="A47" s="18">
        <v>39</v>
      </c>
      <c r="B47" s="33" t="s">
        <v>30</v>
      </c>
      <c r="C47" s="20">
        <v>5</v>
      </c>
      <c r="D47" s="16" t="s">
        <v>21</v>
      </c>
      <c r="E47" s="21">
        <v>445.94549999999998</v>
      </c>
      <c r="F47" s="21">
        <v>423.64822499999997</v>
      </c>
      <c r="G47" s="21">
        <v>468.24277499999999</v>
      </c>
      <c r="H47" s="4">
        <f t="shared" si="16"/>
        <v>445.95</v>
      </c>
      <c r="I47" s="5">
        <f t="shared" si="17"/>
        <v>22.297274999999544</v>
      </c>
      <c r="J47" s="5">
        <f t="shared" si="18"/>
        <v>4.9999495459131165</v>
      </c>
      <c r="K47" s="6">
        <f t="shared" si="3"/>
        <v>2229.75</v>
      </c>
    </row>
    <row r="48" spans="1:11" s="2" customFormat="1" ht="15.75">
      <c r="A48" s="18">
        <v>40</v>
      </c>
      <c r="B48" s="33" t="s">
        <v>29</v>
      </c>
      <c r="C48" s="20">
        <v>10</v>
      </c>
      <c r="D48" s="16" t="s">
        <v>21</v>
      </c>
      <c r="E48" s="21">
        <v>5323.5</v>
      </c>
      <c r="F48" s="21">
        <v>5057.3249999999998</v>
      </c>
      <c r="G48" s="21">
        <v>5589.6750000000002</v>
      </c>
      <c r="H48" s="4">
        <f t="shared" si="16"/>
        <v>5323.5</v>
      </c>
      <c r="I48" s="5">
        <f t="shared" si="17"/>
        <v>266.17500000000393</v>
      </c>
      <c r="J48" s="5">
        <f t="shared" si="18"/>
        <v>5.0000000000000737</v>
      </c>
      <c r="K48" s="6">
        <f t="shared" si="3"/>
        <v>53235</v>
      </c>
    </row>
    <row r="49" spans="1:11" s="3" customFormat="1" ht="16.149999999999999" customHeight="1">
      <c r="A49" s="18">
        <v>41</v>
      </c>
      <c r="B49" s="33" t="s">
        <v>31</v>
      </c>
      <c r="C49" s="20">
        <v>150</v>
      </c>
      <c r="D49" s="17" t="s">
        <v>24</v>
      </c>
      <c r="E49" s="21">
        <v>81.900000000000006</v>
      </c>
      <c r="F49" s="21">
        <v>77.805000000000007</v>
      </c>
      <c r="G49" s="21">
        <v>85.995000000000005</v>
      </c>
      <c r="H49" s="4">
        <f t="shared" si="16"/>
        <v>81.900000000000006</v>
      </c>
      <c r="I49" s="5">
        <f t="shared" si="17"/>
        <v>4.0949999999999509</v>
      </c>
      <c r="J49" s="5">
        <f t="shared" si="18"/>
        <v>4.9999999999999396</v>
      </c>
      <c r="K49" s="6">
        <f t="shared" si="3"/>
        <v>12285</v>
      </c>
    </row>
    <row r="50" spans="1:11" ht="15.75">
      <c r="A50" s="18">
        <v>42</v>
      </c>
      <c r="B50" s="33" t="s">
        <v>31</v>
      </c>
      <c r="C50" s="20">
        <v>1000</v>
      </c>
      <c r="D50" s="17" t="s">
        <v>25</v>
      </c>
      <c r="E50" s="21">
        <v>5.4600000000000009</v>
      </c>
      <c r="F50" s="21">
        <v>5.1870000000000003</v>
      </c>
      <c r="G50" s="21">
        <v>5.7330000000000014</v>
      </c>
      <c r="H50" s="4">
        <f t="shared" si="16"/>
        <v>5.46</v>
      </c>
      <c r="I50" s="5">
        <f t="shared" si="17"/>
        <v>0.27299999999998387</v>
      </c>
      <c r="J50" s="5">
        <f t="shared" si="18"/>
        <v>4.9999999999997051</v>
      </c>
      <c r="K50" s="6">
        <f t="shared" si="3"/>
        <v>5460</v>
      </c>
    </row>
    <row r="51" spans="1:11" ht="15.75">
      <c r="A51" s="18">
        <v>43</v>
      </c>
      <c r="B51" s="33" t="s">
        <v>31</v>
      </c>
      <c r="C51" s="20">
        <v>1000</v>
      </c>
      <c r="D51" s="17" t="s">
        <v>21</v>
      </c>
      <c r="E51" s="21">
        <v>5.4600000000000009</v>
      </c>
      <c r="F51" s="21">
        <v>5.1870000000000003</v>
      </c>
      <c r="G51" s="21">
        <v>5.7330000000000014</v>
      </c>
      <c r="H51" s="4">
        <f t="shared" si="16"/>
        <v>5.46</v>
      </c>
      <c r="I51" s="5">
        <f t="shared" si="17"/>
        <v>0.27299999999998387</v>
      </c>
      <c r="J51" s="5">
        <f t="shared" si="18"/>
        <v>4.9999999999997051</v>
      </c>
      <c r="K51" s="6">
        <f t="shared" si="3"/>
        <v>5460</v>
      </c>
    </row>
    <row r="52" spans="1:11" ht="15.75">
      <c r="A52" s="18">
        <v>44</v>
      </c>
      <c r="B52" s="33" t="s">
        <v>28</v>
      </c>
      <c r="C52" s="20">
        <v>15</v>
      </c>
      <c r="D52" s="16" t="s">
        <v>21</v>
      </c>
      <c r="E52" s="21">
        <v>169.09620000000001</v>
      </c>
      <c r="F52" s="21">
        <v>160.64139</v>
      </c>
      <c r="G52" s="21">
        <v>177.55101000000002</v>
      </c>
      <c r="H52" s="4">
        <f t="shared" si="16"/>
        <v>169.1</v>
      </c>
      <c r="I52" s="5">
        <f t="shared" si="17"/>
        <v>8.4548100000001565</v>
      </c>
      <c r="J52" s="5">
        <f t="shared" si="18"/>
        <v>4.9998876404495309</v>
      </c>
      <c r="K52" s="6">
        <f t="shared" si="3"/>
        <v>2536.5</v>
      </c>
    </row>
    <row r="53" spans="1:11" ht="15.75">
      <c r="A53" s="18">
        <v>45</v>
      </c>
      <c r="B53" s="33" t="s">
        <v>28</v>
      </c>
      <c r="C53" s="20">
        <v>20</v>
      </c>
      <c r="D53" s="16" t="s">
        <v>21</v>
      </c>
      <c r="E53" s="21">
        <v>133.23765</v>
      </c>
      <c r="F53" s="21">
        <v>126.5757675</v>
      </c>
      <c r="G53" s="21">
        <v>139.89953250000002</v>
      </c>
      <c r="H53" s="4">
        <f t="shared" si="16"/>
        <v>133.24</v>
      </c>
      <c r="I53" s="5">
        <f t="shared" si="17"/>
        <v>6.6618825000002291</v>
      </c>
      <c r="J53" s="5">
        <f t="shared" si="18"/>
        <v>4.9999118132694598</v>
      </c>
      <c r="K53" s="6">
        <f t="shared" si="3"/>
        <v>2664.8</v>
      </c>
    </row>
    <row r="54" spans="1:11" ht="15.75">
      <c r="A54" s="18">
        <v>46</v>
      </c>
      <c r="B54" s="33" t="s">
        <v>31</v>
      </c>
      <c r="C54" s="20">
        <v>20</v>
      </c>
      <c r="D54" s="16" t="s">
        <v>21</v>
      </c>
      <c r="E54" s="21">
        <v>423.15000000000003</v>
      </c>
      <c r="F54" s="21">
        <v>401.99250000000001</v>
      </c>
      <c r="G54" s="21">
        <v>444.30750000000006</v>
      </c>
      <c r="H54" s="4">
        <f t="shared" si="16"/>
        <v>423.15</v>
      </c>
      <c r="I54" s="5">
        <f t="shared" si="17"/>
        <v>21.157499999999853</v>
      </c>
      <c r="J54" s="5">
        <f t="shared" si="18"/>
        <v>4.9999999999999654</v>
      </c>
      <c r="K54" s="6">
        <f t="shared" si="3"/>
        <v>8463</v>
      </c>
    </row>
    <row r="55" spans="1:11" ht="15.75">
      <c r="A55" s="18">
        <v>47</v>
      </c>
      <c r="B55" s="33" t="s">
        <v>31</v>
      </c>
      <c r="C55" s="20">
        <v>20</v>
      </c>
      <c r="D55" s="16" t="s">
        <v>21</v>
      </c>
      <c r="E55" s="21">
        <v>540.54000000000008</v>
      </c>
      <c r="F55" s="21">
        <v>513.51300000000003</v>
      </c>
      <c r="G55" s="21">
        <v>567.56700000000012</v>
      </c>
      <c r="H55" s="4">
        <f t="shared" si="16"/>
        <v>540.54</v>
      </c>
      <c r="I55" s="5">
        <f t="shared" si="17"/>
        <v>27.026999999997948</v>
      </c>
      <c r="J55" s="5">
        <f t="shared" si="18"/>
        <v>4.9999999999996207</v>
      </c>
      <c r="K55" s="6">
        <f t="shared" si="3"/>
        <v>10810.8</v>
      </c>
    </row>
    <row r="56" spans="1:11" ht="15.75">
      <c r="A56" s="18">
        <v>48</v>
      </c>
      <c r="B56" s="33" t="s">
        <v>31</v>
      </c>
      <c r="C56" s="20">
        <v>20</v>
      </c>
      <c r="D56" s="16" t="s">
        <v>21</v>
      </c>
      <c r="E56" s="21">
        <v>846.30000000000007</v>
      </c>
      <c r="F56" s="21">
        <v>803.98500000000001</v>
      </c>
      <c r="G56" s="21">
        <v>888.61500000000012</v>
      </c>
      <c r="H56" s="4">
        <f t="shared" si="16"/>
        <v>846.3</v>
      </c>
      <c r="I56" s="5">
        <f t="shared" si="17"/>
        <v>42.314999999999706</v>
      </c>
      <c r="J56" s="5">
        <f t="shared" si="18"/>
        <v>4.9999999999999654</v>
      </c>
      <c r="K56" s="6">
        <f t="shared" si="3"/>
        <v>16926</v>
      </c>
    </row>
    <row r="57" spans="1:11" ht="28.5">
      <c r="A57" s="22" t="s">
        <v>18</v>
      </c>
      <c r="B57" s="23"/>
      <c r="C57" s="23"/>
      <c r="D57" s="23"/>
      <c r="E57" s="23"/>
      <c r="F57" s="23"/>
      <c r="G57" s="23"/>
      <c r="H57" s="23"/>
      <c r="I57" s="23"/>
      <c r="J57" s="24"/>
      <c r="K57" s="19">
        <f>SUM(K9:K56)</f>
        <v>489265.41000000003</v>
      </c>
    </row>
    <row r="123" ht="26.25" customHeight="1"/>
  </sheetData>
  <mergeCells count="11">
    <mergeCell ref="A1:K1"/>
    <mergeCell ref="A7:A8"/>
    <mergeCell ref="B7:B8"/>
    <mergeCell ref="E7:G7"/>
    <mergeCell ref="H7:J7"/>
    <mergeCell ref="A2:K2"/>
    <mergeCell ref="A57:J57"/>
    <mergeCell ref="D7:D8"/>
    <mergeCell ref="C7:C8"/>
    <mergeCell ref="B3:K3"/>
    <mergeCell ref="B4:K4"/>
  </mergeCells>
  <pageMargins left="0.27559055118110237" right="0.23622047244094491" top="0.39370078740157483" bottom="0.35433070866141736" header="0.31496062992125984" footer="0.31496062992125984"/>
  <pageSetup paperSize="9" scale="67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Company>МБУЗ "Королёвский роддом"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Бух1</cp:lastModifiedBy>
  <cp:lastPrinted>2019-02-04T14:09:14Z</cp:lastPrinted>
  <dcterms:created xsi:type="dcterms:W3CDTF">2014-02-03T08:44:19Z</dcterms:created>
  <dcterms:modified xsi:type="dcterms:W3CDTF">2021-07-20T05:22:14Z</dcterms:modified>
</cp:coreProperties>
</file>