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25" windowWidth="16095" windowHeight="9105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K9" i="4" l="1"/>
  <c r="D10" i="4" l="1"/>
  <c r="J9" i="4" l="1"/>
  <c r="J10" i="4" s="1"/>
  <c r="H9" i="4" l="1"/>
  <c r="H10" i="4" s="1"/>
  <c r="F9" i="4"/>
  <c r="L9" i="4" l="1"/>
  <c r="O9" i="4" s="1"/>
  <c r="O10" i="4" s="1"/>
  <c r="M9" i="4"/>
  <c r="F10" i="4"/>
  <c r="M10" i="4" s="1"/>
  <c r="N9" i="4" l="1"/>
  <c r="L10" i="4"/>
  <c r="N10" i="4" s="1"/>
</calcChain>
</file>

<file path=xl/sharedStrings.xml><?xml version="1.0" encoding="utf-8"?>
<sst xmlns="http://schemas.openxmlformats.org/spreadsheetml/2006/main" count="28" uniqueCount="25">
  <si>
    <t>Наименование предмета закупки</t>
  </si>
  <si>
    <t xml:space="preserve">Полученные предложения </t>
  </si>
  <si>
    <t>кол-во</t>
  </si>
  <si>
    <t>стандартное отклонение</t>
  </si>
  <si>
    <t>коэффициент вариации                  %</t>
  </si>
  <si>
    <t>ед.изм.</t>
  </si>
  <si>
    <t>НМЦД</t>
  </si>
  <si>
    <t>цена (руб.) за ед.</t>
  </si>
  <si>
    <t xml:space="preserve">№ п/п    </t>
  </si>
  <si>
    <t>средняя стоимость    цены договора</t>
  </si>
  <si>
    <t>средняя стоимость    цены за единицу товара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</si>
  <si>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</si>
  <si>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</si>
  <si>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</si>
  <si>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</si>
  <si>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</si>
  <si>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Итого:</t>
  </si>
  <si>
    <t>Значение коэффициента вариации  не превышает 33 %, совокупность ценовых значений является однородной.</t>
  </si>
  <si>
    <t>услуга</t>
  </si>
  <si>
    <t>Оказание услуг по охране объектов и имущества, обеспечению внутриобъектового и пропускного режимов</t>
  </si>
  <si>
    <t>Оказание услуг по охране объектов и имущества, обеспечению внутриобъектового и пропускного режимов в 2022 году Музея-заповедника А.П. Чехова "Мелихово"</t>
  </si>
  <si>
    <r>
      <t xml:space="preserve">Предложение 1                            </t>
    </r>
    <r>
      <rPr>
        <sz val="12"/>
        <color indexed="8"/>
        <rFont val="Times New Roman"/>
        <family val="1"/>
        <charset val="204"/>
      </rPr>
      <t>Вх. № 445 от 18.10.2021</t>
    </r>
  </si>
  <si>
    <r>
      <t xml:space="preserve">Предложение 2                                     </t>
    </r>
    <r>
      <rPr>
        <sz val="12"/>
        <color indexed="8"/>
        <rFont val="Times New Roman"/>
        <family val="1"/>
        <charset val="204"/>
      </rPr>
      <t>Вх. № 446 от 18.10.2021</t>
    </r>
  </si>
  <si>
    <r>
      <t xml:space="preserve">Предложение 3                                          </t>
    </r>
    <r>
      <rPr>
        <sz val="12"/>
        <color indexed="8"/>
        <rFont val="Times New Roman"/>
        <family val="1"/>
        <charset val="204"/>
      </rPr>
      <t>Вх. № 447 от 18.10.2021</t>
    </r>
  </si>
  <si>
    <t xml:space="preserve"> Заказчиком принято решение  объявить конкурс в электронной форме    по начальной (максимальной) цене договора 8 688 000 руб.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</si>
</sst>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Border="1" applyAlignment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0" fillId="0" borderId="0" xfId="0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0" xfId="0" applyFont="1"/>
    <xf numFmtId="2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1" fillId="0" borderId="1" xfId="0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 vertical="top"/>
    </xf>
    <xf numFmtId="4" fontId="7" fillId="0" borderId="3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10" fillId="0" borderId="0" xfId="0" applyFont="1" applyAlignment="1">
      <alignment wrapText="1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" fontId="11" fillId="0" borderId="0" xfId="0" applyNumberFormat="1" applyFont="1" applyBorder="1" applyAlignment="1">
      <alignment horizontal="right"/>
    </xf>
    <xf numFmtId="4" fontId="7" fillId="0" borderId="0" xfId="0" applyNumberFormat="1" applyFont="1" applyFill="1" applyBorder="1" applyAlignment="1">
      <alignment horizontal="right" vertical="top"/>
    </xf>
    <xf numFmtId="4" fontId="7" fillId="0" borderId="0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4" fontId="6" fillId="0" borderId="7" xfId="0" applyNumberFormat="1" applyFont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/>
    </xf>
    <xf numFmtId="165" fontId="11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8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7"/>
  <sheetViews>
    <sheetView tabSelected="1" zoomScale="85" zoomScaleNormal="85" workbookViewId="0">
      <selection activeCell="J19" sqref="J19"/>
    </sheetView>
  </sheetViews>
  <sheetFormatPr defaultRowHeight="15" x14ac:dyDescent="0.25"/>
  <cols>
    <col min="1" max="1" width="6.42578125" customWidth="1"/>
    <col min="2" max="2" width="49.140625" style="13" customWidth="1"/>
    <col min="3" max="3" width="9.5703125" style="19" customWidth="1"/>
    <col min="4" max="4" width="10.140625" style="19" customWidth="1"/>
    <col min="5" max="5" width="15.42578125" style="19" customWidth="1"/>
    <col min="6" max="6" width="15.5703125" style="19" customWidth="1"/>
    <col min="7" max="7" width="14.5703125" style="19" customWidth="1"/>
    <col min="8" max="8" width="20.42578125" style="19" customWidth="1"/>
    <col min="9" max="9" width="18.140625" style="19" customWidth="1"/>
    <col min="10" max="10" width="19.5703125" style="19" customWidth="1"/>
    <col min="11" max="12" width="13.85546875" style="19" customWidth="1"/>
    <col min="13" max="13" width="13.85546875" style="24" customWidth="1"/>
    <col min="14" max="14" width="16.140625" customWidth="1"/>
    <col min="15" max="15" width="20" customWidth="1"/>
    <col min="16" max="16" width="11.140625" customWidth="1"/>
  </cols>
  <sheetData>
    <row r="1" spans="1:16384" ht="24.6" customHeight="1" x14ac:dyDescent="0.3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4"/>
    </row>
    <row r="2" spans="1:16384" ht="69" customHeight="1" x14ac:dyDescent="0.3">
      <c r="A2" s="4"/>
      <c r="B2" s="64" t="s">
        <v>20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pans="1:16384" ht="27" customHeight="1" x14ac:dyDescent="0.25">
      <c r="A3" s="5"/>
      <c r="B3" s="65" t="s">
        <v>12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6384" s="1" customFormat="1" ht="20.45" customHeight="1" x14ac:dyDescent="0.2">
      <c r="A4" s="48" t="s">
        <v>8</v>
      </c>
      <c r="B4" s="48" t="s">
        <v>0</v>
      </c>
      <c r="C4" s="62" t="s">
        <v>5</v>
      </c>
      <c r="D4" s="48" t="s">
        <v>2</v>
      </c>
      <c r="E4" s="47" t="s">
        <v>1</v>
      </c>
      <c r="F4" s="47"/>
      <c r="G4" s="47"/>
      <c r="H4" s="47"/>
      <c r="I4" s="47"/>
      <c r="J4" s="47"/>
      <c r="K4" s="48" t="s">
        <v>10</v>
      </c>
      <c r="L4" s="48" t="s">
        <v>9</v>
      </c>
      <c r="M4" s="58" t="s">
        <v>3</v>
      </c>
      <c r="N4" s="48" t="s">
        <v>4</v>
      </c>
      <c r="O4" s="47" t="s">
        <v>6</v>
      </c>
    </row>
    <row r="5" spans="1:16384" s="1" customFormat="1" ht="19.350000000000001" customHeight="1" x14ac:dyDescent="0.25">
      <c r="A5" s="47"/>
      <c r="B5" s="58"/>
      <c r="C5" s="63"/>
      <c r="D5" s="60"/>
      <c r="E5" s="50">
        <v>1</v>
      </c>
      <c r="F5" s="50"/>
      <c r="G5" s="50">
        <v>2</v>
      </c>
      <c r="H5" s="50"/>
      <c r="I5" s="50">
        <v>3</v>
      </c>
      <c r="J5" s="50"/>
      <c r="K5" s="47"/>
      <c r="L5" s="47"/>
      <c r="M5" s="60"/>
      <c r="N5" s="49"/>
      <c r="O5" s="47"/>
    </row>
    <row r="6" spans="1:16384" s="1" customFormat="1" ht="31.35" customHeight="1" x14ac:dyDescent="0.25">
      <c r="A6" s="47"/>
      <c r="B6" s="58"/>
      <c r="C6" s="63"/>
      <c r="D6" s="60"/>
      <c r="E6" s="51" t="s">
        <v>21</v>
      </c>
      <c r="F6" s="51"/>
      <c r="G6" s="51" t="s">
        <v>22</v>
      </c>
      <c r="H6" s="51"/>
      <c r="I6" s="51" t="s">
        <v>23</v>
      </c>
      <c r="J6" s="51"/>
      <c r="K6" s="47"/>
      <c r="L6" s="47"/>
      <c r="M6" s="60"/>
      <c r="N6" s="49"/>
      <c r="O6" s="47"/>
    </row>
    <row r="7" spans="1:16384" s="1" customFormat="1" ht="29.25" customHeight="1" x14ac:dyDescent="0.2">
      <c r="A7" s="47"/>
      <c r="B7" s="58"/>
      <c r="C7" s="63"/>
      <c r="D7" s="61"/>
      <c r="E7" s="10" t="s">
        <v>7</v>
      </c>
      <c r="F7" s="10" t="s">
        <v>11</v>
      </c>
      <c r="G7" s="10" t="s">
        <v>13</v>
      </c>
      <c r="H7" s="10" t="s">
        <v>11</v>
      </c>
      <c r="I7" s="10" t="s">
        <v>7</v>
      </c>
      <c r="J7" s="10" t="s">
        <v>11</v>
      </c>
      <c r="K7" s="59"/>
      <c r="L7" s="59"/>
      <c r="M7" s="61"/>
      <c r="N7" s="49"/>
      <c r="O7" s="47"/>
    </row>
    <row r="8" spans="1:16384" s="7" customFormat="1" ht="18" customHeight="1" x14ac:dyDescent="0.25">
      <c r="A8" s="8">
        <v>1</v>
      </c>
      <c r="B8" s="14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  <c r="N8" s="15">
        <v>14</v>
      </c>
      <c r="O8" s="6">
        <v>15</v>
      </c>
    </row>
    <row r="9" spans="1:16384" s="2" customFormat="1" ht="76.5" customHeight="1" x14ac:dyDescent="0.2">
      <c r="A9" s="9">
        <v>1</v>
      </c>
      <c r="B9" s="44" t="s">
        <v>19</v>
      </c>
      <c r="C9" s="45" t="s">
        <v>18</v>
      </c>
      <c r="D9" s="45">
        <v>1</v>
      </c>
      <c r="E9" s="35">
        <v>8900000</v>
      </c>
      <c r="F9" s="37">
        <f>D9*E9</f>
        <v>8900000</v>
      </c>
      <c r="G9" s="35">
        <v>8688000</v>
      </c>
      <c r="H9" s="40">
        <f>D9*G9</f>
        <v>8688000</v>
      </c>
      <c r="I9" s="35">
        <v>8476000</v>
      </c>
      <c r="J9" s="35">
        <f>D9*I9</f>
        <v>8476000</v>
      </c>
      <c r="K9" s="35">
        <f>(E9+G9+I9)/3</f>
        <v>8688000</v>
      </c>
      <c r="L9" s="35">
        <f>(F9+H9+J9)/3</f>
        <v>8688000</v>
      </c>
      <c r="M9" s="35">
        <f>STDEV(F9,H9,J9)</f>
        <v>212000</v>
      </c>
      <c r="N9" s="35">
        <f>SUM(M9)/L9*100</f>
        <v>2.4401473296500922</v>
      </c>
      <c r="O9" s="35">
        <f>L9</f>
        <v>8688000</v>
      </c>
    </row>
    <row r="10" spans="1:16384" ht="16.350000000000001" customHeight="1" thickBot="1" x14ac:dyDescent="0.3">
      <c r="B10" s="42" t="s">
        <v>16</v>
      </c>
      <c r="C10" s="18"/>
      <c r="D10" s="36">
        <f>SUM(D9:D9)</f>
        <v>1</v>
      </c>
      <c r="E10" s="25"/>
      <c r="F10" s="38">
        <f>SUM(F9:F9)</f>
        <v>8900000</v>
      </c>
      <c r="G10" s="35"/>
      <c r="H10" s="41">
        <f>SUM(H9:H9)</f>
        <v>8688000</v>
      </c>
      <c r="I10" s="43"/>
      <c r="J10" s="26">
        <f>SUM(J9:J9)</f>
        <v>8476000</v>
      </c>
      <c r="K10" s="25"/>
      <c r="L10" s="39">
        <f>(F10+H10+J10)/3</f>
        <v>8688000</v>
      </c>
      <c r="M10" s="28">
        <f>STDEV(F10,H10,J10)</f>
        <v>212000</v>
      </c>
      <c r="N10" s="27">
        <f>SUM(M10)/L10*100</f>
        <v>2.4401473296500922</v>
      </c>
      <c r="O10" s="28">
        <f>SUM(O9:O9)</f>
        <v>8688000</v>
      </c>
      <c r="P10" s="3"/>
    </row>
    <row r="11" spans="1:16384" ht="16.350000000000001" customHeight="1" x14ac:dyDescent="0.35">
      <c r="B11" s="29"/>
      <c r="C11" s="30"/>
      <c r="D11" s="30"/>
      <c r="E11" s="31"/>
      <c r="F11" s="32"/>
      <c r="G11" s="31"/>
      <c r="H11" s="32"/>
      <c r="I11" s="31"/>
      <c r="J11" s="33"/>
      <c r="K11" s="31"/>
      <c r="L11" s="32"/>
      <c r="M11" s="34"/>
      <c r="N11" s="34"/>
      <c r="O11" s="34"/>
      <c r="P11" s="3"/>
    </row>
    <row r="12" spans="1:16384" ht="16.350000000000001" customHeight="1" x14ac:dyDescent="0.25">
      <c r="B12" s="52" t="s">
        <v>15</v>
      </c>
      <c r="C12" s="53"/>
      <c r="D12" s="53"/>
      <c r="E12" s="53"/>
      <c r="F12" s="53"/>
      <c r="G12" s="53"/>
      <c r="H12" s="53"/>
      <c r="I12" s="53"/>
      <c r="J12" s="53"/>
      <c r="K12" s="20"/>
      <c r="L12" s="17"/>
      <c r="M12" s="17"/>
      <c r="N12" s="17"/>
      <c r="O12" s="21"/>
      <c r="P12" s="3"/>
    </row>
    <row r="13" spans="1:16384" ht="16.350000000000001" customHeight="1" x14ac:dyDescent="0.3">
      <c r="B13" s="22"/>
      <c r="C13" s="23"/>
      <c r="D13" s="16"/>
      <c r="E13" s="17"/>
      <c r="F13" s="21"/>
      <c r="G13" s="17"/>
      <c r="H13" s="21"/>
      <c r="I13" s="17"/>
      <c r="J13" s="21"/>
      <c r="K13" s="20"/>
      <c r="L13" s="17"/>
      <c r="M13" s="17"/>
      <c r="N13" s="17"/>
      <c r="O13" s="21"/>
    </row>
    <row r="14" spans="1:16384" ht="16.350000000000001" customHeight="1" x14ac:dyDescent="0.25">
      <c r="B14" s="54" t="s">
        <v>17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6384" ht="16.350000000000001" customHeight="1" x14ac:dyDescent="0.25">
      <c r="B15" s="56" t="s">
        <v>24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6384" ht="16.350000000000001" customHeight="1" x14ac:dyDescent="0.3">
      <c r="E16"/>
      <c r="F16"/>
      <c r="G16"/>
      <c r="H16"/>
      <c r="I16"/>
      <c r="J16"/>
      <c r="K16"/>
      <c r="L16"/>
      <c r="M16"/>
    </row>
    <row r="17" spans="5:16" ht="16.350000000000001" customHeight="1" x14ac:dyDescent="0.35">
      <c r="E17"/>
      <c r="F17"/>
      <c r="G17"/>
      <c r="H17"/>
      <c r="I17"/>
      <c r="J17"/>
      <c r="K17" s="46"/>
      <c r="L17"/>
      <c r="M17"/>
    </row>
    <row r="18" spans="5:16" ht="16.350000000000001" customHeight="1" x14ac:dyDescent="0.35">
      <c r="P18" s="3"/>
    </row>
    <row r="19" spans="5:16" ht="16.350000000000001" customHeight="1" x14ac:dyDescent="0.35">
      <c r="P19" s="3"/>
    </row>
    <row r="20" spans="5:16" ht="16.350000000000001" customHeight="1" x14ac:dyDescent="0.25">
      <c r="P20" s="3"/>
    </row>
    <row r="21" spans="5:16" ht="20.100000000000001" customHeight="1" x14ac:dyDescent="0.25"/>
    <row r="22" spans="5:16" ht="26.1" customHeight="1" x14ac:dyDescent="0.25"/>
    <row r="23" spans="5:16" ht="26.1" customHeight="1" x14ac:dyDescent="0.25"/>
    <row r="24" spans="5:16" ht="23.1" customHeight="1" x14ac:dyDescent="0.25"/>
    <row r="25" spans="5:16" ht="33" customHeight="1" x14ac:dyDescent="0.25"/>
    <row r="26" spans="5:16" ht="22.35" customHeight="1" x14ac:dyDescent="0.25"/>
    <row r="27" spans="5:16" ht="36" customHeight="1" x14ac:dyDescent="0.25"/>
  </sheetData>
  <mergeCells count="22">
    <mergeCell ref="B12:J12"/>
    <mergeCell ref="B14:O14"/>
    <mergeCell ref="B15:O15"/>
    <mergeCell ref="A1:N1"/>
    <mergeCell ref="A4:A7"/>
    <mergeCell ref="B4:B7"/>
    <mergeCell ref="L4:L7"/>
    <mergeCell ref="M4:M7"/>
    <mergeCell ref="C4:C7"/>
    <mergeCell ref="D4:D7"/>
    <mergeCell ref="B2:O2"/>
    <mergeCell ref="B3:O3"/>
    <mergeCell ref="E5:F5"/>
    <mergeCell ref="E6:F6"/>
    <mergeCell ref="E4:J4"/>
    <mergeCell ref="K4:K7"/>
    <mergeCell ref="O4:O7"/>
    <mergeCell ref="N4:N7"/>
    <mergeCell ref="G5:H5"/>
    <mergeCell ref="G6:H6"/>
    <mergeCell ref="I5:J5"/>
    <mergeCell ref="I6:J6"/>
  </mergeCells>
  <phoneticPr fontId="0" type="noConversion"/>
  <pageMargins left="0" right="0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2019-06-05T13:03:49Z</cp:lastPrinted>
  <dcterms:created xsi:type="dcterms:W3CDTF">2016-05-23T09:46:23Z</dcterms:created>
  <dcterms:modified xsi:type="dcterms:W3CDTF">2021-10-18T09:21:33Z</dcterms:modified>
</cp:coreProperties>
</file>