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\share\Планово-экономический\Дунина\Поставка строительных и отделочных  материалов 200000\"/>
    </mc:Choice>
  </mc:AlternateContent>
  <bookViews>
    <workbookView xWindow="0" yWindow="276" windowWidth="16608" windowHeight="9156"/>
  </bookViews>
  <sheets>
    <sheet name=" Приложение 1 " sheetId="4" r:id="rId1"/>
    <sheet name="Лист1" sheetId="5" r:id="rId2"/>
  </sheets>
  <definedNames>
    <definedName name="OLE_LINK1" localSheetId="0">' Приложение 1 '!#REF!</definedName>
  </definedNames>
  <calcPr calcId="152511"/>
</workbook>
</file>

<file path=xl/calcChain.xml><?xml version="1.0" encoding="utf-8"?>
<calcChain xmlns="http://schemas.openxmlformats.org/spreadsheetml/2006/main">
  <c r="K13" i="4" l="1"/>
  <c r="K14" i="4"/>
  <c r="K15" i="4"/>
  <c r="K16" i="4"/>
  <c r="F13" i="4"/>
  <c r="F14" i="4"/>
  <c r="F15" i="4"/>
  <c r="H13" i="4"/>
  <c r="H14" i="4"/>
  <c r="H15" i="4"/>
  <c r="H16" i="4"/>
  <c r="J13" i="4"/>
  <c r="J14" i="4"/>
  <c r="J15" i="4"/>
  <c r="J16" i="4"/>
  <c r="L14" i="4" l="1"/>
  <c r="M13" i="4"/>
  <c r="M15" i="4"/>
  <c r="L15" i="4"/>
  <c r="O14" i="4"/>
  <c r="M14" i="4"/>
  <c r="N14" i="4" s="1"/>
  <c r="L13" i="4"/>
  <c r="K10" i="4"/>
  <c r="K11" i="4"/>
  <c r="K12" i="4"/>
  <c r="J10" i="4"/>
  <c r="J11" i="4"/>
  <c r="J12" i="4"/>
  <c r="J9" i="4"/>
  <c r="H10" i="4"/>
  <c r="H11" i="4"/>
  <c r="H12" i="4"/>
  <c r="F10" i="4"/>
  <c r="M10" i="4" s="1"/>
  <c r="F11" i="4"/>
  <c r="F12" i="4"/>
  <c r="F16" i="4"/>
  <c r="M16" i="4" s="1"/>
  <c r="M11" i="4" l="1"/>
  <c r="O15" i="4"/>
  <c r="N15" i="4"/>
  <c r="O13" i="4"/>
  <c r="N13" i="4"/>
  <c r="L12" i="4"/>
  <c r="O12" i="4" s="1"/>
  <c r="L10" i="4"/>
  <c r="N10" i="4" s="1"/>
  <c r="M12" i="4"/>
  <c r="N12" i="4" s="1"/>
  <c r="L16" i="4"/>
  <c r="L11" i="4"/>
  <c r="J17" i="4"/>
  <c r="N16" i="4" l="1"/>
  <c r="O16" i="4"/>
  <c r="O10" i="4"/>
  <c r="O11" i="4"/>
  <c r="N11" i="4"/>
  <c r="K9" i="4"/>
  <c r="H9" i="4"/>
  <c r="H17" i="4" s="1"/>
  <c r="F9" i="4"/>
  <c r="M9" i="4" l="1"/>
  <c r="F17" i="4"/>
  <c r="L17" i="4"/>
  <c r="L9" i="4"/>
  <c r="O9" i="4" l="1"/>
  <c r="N9" i="4"/>
  <c r="M17" i="4"/>
  <c r="O17" i="4"/>
  <c r="N17" i="4" l="1"/>
</calcChain>
</file>

<file path=xl/sharedStrings.xml><?xml version="1.0" encoding="utf-8"?>
<sst xmlns="http://schemas.openxmlformats.org/spreadsheetml/2006/main" count="83" uniqueCount="75">
  <si>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</si>
  <si>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</si>
  <si>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</si>
  <si>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</si>
  <si>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</si>
  <si>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</si>
  <si>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</si>
  <si>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</si>
  <si>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</si>
  <si>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</si>
  <si>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</si>
  <si>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Быстросъем для поливочных шланговв ассортименте</t>
  </si>
  <si>
    <t>Гвозди строительные 100*4,0</t>
  </si>
  <si>
    <t>Гвозди строительные 20х2</t>
  </si>
  <si>
    <t>Гвозди строительные 50х2</t>
  </si>
  <si>
    <t>Грабли веерные пластик с черенком</t>
  </si>
  <si>
    <t>Грабли садовые</t>
  </si>
  <si>
    <t>Зубило</t>
  </si>
  <si>
    <t>Инструмент для рыхления почвы из 5 предметов</t>
  </si>
  <si>
    <t>Кисть малярная 70мм</t>
  </si>
  <si>
    <t>Клей монтажный бесцветный 310мл для изделий из пенополиуретана, древесины и ее производных, металла, стекла, твердых пластиков (ПВХ, АБС, поликарбоната, полиолефины)</t>
  </si>
  <si>
    <t>Круг отрезн 115</t>
  </si>
  <si>
    <t>Круг отрезн 230</t>
  </si>
  <si>
    <t>Лейка садовая</t>
  </si>
  <si>
    <t>Лопата для уборки снега</t>
  </si>
  <si>
    <t>Лопата для уборки снега пластик</t>
  </si>
  <si>
    <t>Метла уличная,из прочного полипропилена и оснащена промежуточной армирующей планкой, деревянным черенком</t>
  </si>
  <si>
    <t>Противошумные наушники</t>
  </si>
  <si>
    <t>Набор бит для шуруповерта (3-5 предм.)</t>
  </si>
  <si>
    <t>Набор ключей слесарн.(8-36)</t>
  </si>
  <si>
    <t>Набор сверел по дереву (8-10шт)</t>
  </si>
  <si>
    <t>Набор сверел по металлу (8-10шт)</t>
  </si>
  <si>
    <t>Набор слес. Инстр. (плоскогуб., бокор.,длиногуб., ключ разв.,молоток,отвертки, тестер нож техн., рулетка.)</t>
  </si>
  <si>
    <t>Ножовка по дереву 400мм</t>
  </si>
  <si>
    <t>Пистолет для монтажного клея (герметика)</t>
  </si>
  <si>
    <t>Пистолет поливочный быстросъемный</t>
  </si>
  <si>
    <t>Разбрызгиватель от 160мкв</t>
  </si>
  <si>
    <t>Рубанок</t>
  </si>
  <si>
    <t>Рулетка 5м</t>
  </si>
  <si>
    <t>Савок посадочный, цветковый 8 см-10см</t>
  </si>
  <si>
    <t>Секатор садовый</t>
  </si>
  <si>
    <t>Стремянка 1,5 м, материал- алюминий, грузоподьемность 150 к</t>
  </si>
  <si>
    <t>Саморезы по дереву 30мм</t>
  </si>
  <si>
    <t>Саморезы по дереву 50мм</t>
  </si>
  <si>
    <t>Саморезы по дереву 70мм</t>
  </si>
  <si>
    <t>Саморезы по дереву 20мм</t>
  </si>
  <si>
    <t>Тачка садовая , 2-х колесная, Грузоподъемность, 100 кг, Тип оси колеса: подшипник</t>
  </si>
  <si>
    <t>Топор</t>
  </si>
  <si>
    <t>Тяпка садовая посадочная</t>
  </si>
  <si>
    <t>Шланг для полива  армированный. 3/4 дюйма, 50метров, 4-х слойный.</t>
  </si>
  <si>
    <t>Щиток защитный для лица (сетка)</t>
  </si>
  <si>
    <t>Скоба д/степлера меб. 14мм (1000 шт) торговая марка отсутствует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</si>
  <si>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</si>
  <si>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</si>
  <si>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</si>
  <si>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</si>
  <si>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</si>
  <si>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</si>
  <si>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</si>
  <si>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шт</t>
  </si>
  <si>
    <t>Поставка строительных и отделочных материалов</t>
  </si>
  <si>
    <t>Доска обрезная 50х150х6000 мм</t>
  </si>
  <si>
    <t>Доска обрезная 25х120х6000 мм</t>
  </si>
  <si>
    <t>Брус 150х100х6000 мм</t>
  </si>
  <si>
    <t>м3</t>
  </si>
  <si>
    <t>Доска обрезная 40х150х6000 мм</t>
  </si>
  <si>
    <t>Гвозди строительные 3х70мм</t>
  </si>
  <si>
    <t>Гвозди строительные 4х120</t>
  </si>
  <si>
    <t>Эмаль на основе алкидного лака (ПФ-115)</t>
  </si>
  <si>
    <t>КГ</t>
  </si>
  <si>
    <t>Защитно-декоративное пркрытие для древесины 10кг</t>
  </si>
  <si>
    <r>
      <t xml:space="preserve">Предложение 2                            </t>
    </r>
    <r>
      <rPr>
        <sz val="12"/>
        <rFont val="Times New Roman"/>
        <family val="1"/>
        <charset val="204"/>
      </rPr>
      <t>Вх. № 189 от 16.07.2020</t>
    </r>
  </si>
  <si>
    <r>
      <t xml:space="preserve">Предложение 1                            </t>
    </r>
    <r>
      <rPr>
        <sz val="12"/>
        <rFont val="Times New Roman"/>
        <family val="1"/>
        <charset val="204"/>
      </rPr>
      <t>Вх. № 188 от 16.07.2020</t>
    </r>
  </si>
  <si>
    <r>
      <t xml:space="preserve">Предложение 3                                </t>
    </r>
    <r>
      <rPr>
        <sz val="12"/>
        <rFont val="Times New Roman"/>
        <family val="1"/>
        <charset val="204"/>
      </rPr>
      <t>Вх. № 187 от 16.07.2020</t>
    </r>
  </si>
  <si>
    <t xml:space="preserve"> Заказчиком принято решение  объявит запрос коттировок по начальной (максимальной) цене  договора 200 000,00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</si>
</sst>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6" xfId="0" applyFont="1" applyBorder="1"/>
    <xf numFmtId="0" fontId="15" fillId="0" borderId="6" xfId="0" applyFont="1" applyBorder="1" applyAlignment="1">
      <alignment horizontal="right"/>
    </xf>
    <xf numFmtId="4" fontId="15" fillId="0" borderId="6" xfId="0" applyNumberFormat="1" applyFont="1" applyBorder="1" applyAlignment="1">
      <alignment horizontal="right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4" fontId="16" fillId="0" borderId="6" xfId="0" applyNumberFormat="1" applyFont="1" applyFill="1" applyBorder="1" applyAlignment="1">
      <alignment horizontal="right" vertical="top"/>
    </xf>
    <xf numFmtId="4" fontId="13" fillId="0" borderId="6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4" fontId="13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17" fillId="0" borderId="1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6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5"/>
  <sheetViews>
    <sheetView tabSelected="1" topLeftCell="B13" zoomScale="85" zoomScaleNormal="85" workbookViewId="0">
      <selection activeCell="B26" sqref="B26"/>
    </sheetView>
  </sheetViews>
  <sheetFormatPr defaultRowHeight="14.4" x14ac:dyDescent="0.3"/>
  <cols>
    <col min="1" max="1" width="6.33203125" customWidth="1"/>
    <col min="2" max="2" width="49.33203125" style="8" customWidth="1"/>
    <col min="3" max="3" width="9.6640625" style="11" customWidth="1"/>
    <col min="4" max="4" width="10.109375" style="11" customWidth="1"/>
    <col min="5" max="5" width="13.6640625" style="11" customWidth="1"/>
    <col min="6" max="6" width="15.5546875" style="11" customWidth="1"/>
    <col min="7" max="7" width="14.6640625" style="11" customWidth="1"/>
    <col min="8" max="8" width="20.33203125" style="11" customWidth="1"/>
    <col min="9" max="9" width="18.109375" style="11" customWidth="1"/>
    <col min="10" max="10" width="15.5546875" style="11" customWidth="1"/>
    <col min="11" max="11" width="17" customWidth="1"/>
    <col min="12" max="12" width="13.6640625" customWidth="1"/>
    <col min="13" max="13" width="16.44140625" customWidth="1"/>
    <col min="14" max="14" width="12" customWidth="1"/>
    <col min="15" max="15" width="13.6640625" customWidth="1"/>
  </cols>
  <sheetData>
    <row r="1" spans="1:16379" ht="24.6" customHeight="1" x14ac:dyDescent="0.25">
      <c r="A1" s="53" t="s">
        <v>9</v>
      </c>
      <c r="B1" s="53"/>
      <c r="C1" s="53"/>
      <c r="D1" s="53"/>
      <c r="E1" s="53"/>
      <c r="F1" s="53"/>
      <c r="G1" s="53"/>
      <c r="H1" s="53"/>
      <c r="I1" s="53"/>
      <c r="J1" s="53"/>
    </row>
    <row r="2" spans="1:16379" ht="69" customHeight="1" x14ac:dyDescent="0.35">
      <c r="A2" s="2"/>
      <c r="B2" s="56" t="s">
        <v>60</v>
      </c>
      <c r="C2" s="56"/>
      <c r="D2" s="56"/>
      <c r="E2" s="56"/>
      <c r="F2" s="56"/>
      <c r="G2" s="56"/>
      <c r="H2" s="56"/>
      <c r="I2" s="56"/>
      <c r="J2" s="5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3">
      <c r="A3" s="3"/>
      <c r="B3" s="57" t="s">
        <v>7</v>
      </c>
      <c r="C3" s="57"/>
      <c r="D3" s="57"/>
      <c r="E3" s="57"/>
      <c r="F3" s="57"/>
      <c r="G3" s="57"/>
      <c r="H3" s="57"/>
      <c r="I3" s="57"/>
      <c r="J3" s="57"/>
    </row>
    <row r="4" spans="1:16379" s="1" customFormat="1" ht="20.399999999999999" customHeight="1" x14ac:dyDescent="0.2">
      <c r="A4" s="46" t="s">
        <v>5</v>
      </c>
      <c r="B4" s="46" t="s">
        <v>0</v>
      </c>
      <c r="C4" s="54" t="s">
        <v>3</v>
      </c>
      <c r="D4" s="46" t="s">
        <v>2</v>
      </c>
      <c r="E4" s="40" t="s">
        <v>1</v>
      </c>
      <c r="F4" s="40"/>
      <c r="G4" s="40"/>
      <c r="H4" s="40"/>
      <c r="I4" s="40"/>
      <c r="J4" s="40"/>
      <c r="K4" s="46" t="s">
        <v>52</v>
      </c>
      <c r="L4" s="46" t="s">
        <v>53</v>
      </c>
      <c r="M4" s="43" t="s">
        <v>54</v>
      </c>
      <c r="N4" s="46" t="s">
        <v>55</v>
      </c>
      <c r="O4" s="40" t="s">
        <v>56</v>
      </c>
    </row>
    <row r="5" spans="1:16379" s="1" customFormat="1" ht="19.2" customHeight="1" x14ac:dyDescent="0.3">
      <c r="A5" s="40"/>
      <c r="B5" s="43"/>
      <c r="C5" s="55"/>
      <c r="D5" s="44"/>
      <c r="E5" s="42">
        <v>1</v>
      </c>
      <c r="F5" s="42"/>
      <c r="G5" s="42">
        <v>2</v>
      </c>
      <c r="H5" s="42"/>
      <c r="I5" s="42">
        <v>3</v>
      </c>
      <c r="J5" s="42"/>
      <c r="K5" s="40"/>
      <c r="L5" s="40"/>
      <c r="M5" s="44"/>
      <c r="N5" s="47"/>
      <c r="O5" s="40"/>
    </row>
    <row r="6" spans="1:16379" s="1" customFormat="1" ht="31.2" customHeight="1" x14ac:dyDescent="0.3">
      <c r="A6" s="40"/>
      <c r="B6" s="43"/>
      <c r="C6" s="55"/>
      <c r="D6" s="44"/>
      <c r="E6" s="48" t="s">
        <v>72</v>
      </c>
      <c r="F6" s="48"/>
      <c r="G6" s="48" t="s">
        <v>71</v>
      </c>
      <c r="H6" s="48"/>
      <c r="I6" s="48" t="s">
        <v>73</v>
      </c>
      <c r="J6" s="48"/>
      <c r="K6" s="40"/>
      <c r="L6" s="40"/>
      <c r="M6" s="44"/>
      <c r="N6" s="47"/>
      <c r="O6" s="40"/>
    </row>
    <row r="7" spans="1:16379" s="1" customFormat="1" ht="29.25" customHeight="1" x14ac:dyDescent="0.2">
      <c r="A7" s="40"/>
      <c r="B7" s="43"/>
      <c r="C7" s="55"/>
      <c r="D7" s="45"/>
      <c r="E7" s="6" t="s">
        <v>4</v>
      </c>
      <c r="F7" s="6" t="s">
        <v>6</v>
      </c>
      <c r="G7" s="6" t="s">
        <v>8</v>
      </c>
      <c r="H7" s="6" t="s">
        <v>6</v>
      </c>
      <c r="I7" s="6" t="s">
        <v>4</v>
      </c>
      <c r="J7" s="6" t="s">
        <v>6</v>
      </c>
      <c r="K7" s="49"/>
      <c r="L7" s="49"/>
      <c r="M7" s="45"/>
      <c r="N7" s="47"/>
      <c r="O7" s="40"/>
    </row>
    <row r="8" spans="1:16379" s="4" customFormat="1" ht="18" customHeight="1" x14ac:dyDescent="0.25">
      <c r="A8" s="5">
        <v>1</v>
      </c>
      <c r="B8" s="37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7">
        <v>10</v>
      </c>
      <c r="K8" s="31">
        <v>11</v>
      </c>
      <c r="L8" s="31">
        <v>12</v>
      </c>
      <c r="M8" s="32">
        <v>13</v>
      </c>
      <c r="N8" s="33">
        <v>14</v>
      </c>
      <c r="O8" s="31">
        <v>15</v>
      </c>
    </row>
    <row r="9" spans="1:16379" s="4" customFormat="1" ht="26.25" customHeight="1" x14ac:dyDescent="0.3">
      <c r="A9" s="20">
        <v>1</v>
      </c>
      <c r="B9" s="38" t="s">
        <v>61</v>
      </c>
      <c r="C9" s="29" t="s">
        <v>64</v>
      </c>
      <c r="D9" s="29">
        <v>3</v>
      </c>
      <c r="E9" s="30">
        <v>12960</v>
      </c>
      <c r="F9" s="30">
        <f>D9*E9</f>
        <v>38880</v>
      </c>
      <c r="G9" s="30">
        <v>10837.24</v>
      </c>
      <c r="H9" s="30">
        <f>D9*G9</f>
        <v>32511.72</v>
      </c>
      <c r="I9" s="30">
        <v>10499.76</v>
      </c>
      <c r="J9" s="30">
        <f>D9*I9</f>
        <v>31499.279999999999</v>
      </c>
      <c r="K9" s="30">
        <f>(E9+G9+I9)/3</f>
        <v>11432.333333333334</v>
      </c>
      <c r="L9" s="30">
        <f t="shared" ref="L9:L16" si="0">(F9+H9+J9)/3</f>
        <v>34297</v>
      </c>
      <c r="M9" s="30">
        <f>STDEV(F9,H9,J9)</f>
        <v>4001.1467654161352</v>
      </c>
      <c r="N9" s="30">
        <f>SUM(M9)/L9*100</f>
        <v>11.666171284415942</v>
      </c>
      <c r="O9" s="30">
        <f t="shared" ref="O9:O16" si="1">L9</f>
        <v>34297</v>
      </c>
    </row>
    <row r="10" spans="1:16379" s="4" customFormat="1" ht="26.25" customHeight="1" x14ac:dyDescent="0.3">
      <c r="A10" s="20">
        <v>2</v>
      </c>
      <c r="B10" s="38" t="s">
        <v>62</v>
      </c>
      <c r="C10" s="29" t="s">
        <v>64</v>
      </c>
      <c r="D10" s="29">
        <v>6</v>
      </c>
      <c r="E10" s="30">
        <v>12960</v>
      </c>
      <c r="F10" s="30">
        <f t="shared" ref="F10:F16" si="2">D10*E10</f>
        <v>77760</v>
      </c>
      <c r="G10" s="30">
        <v>10837.25</v>
      </c>
      <c r="H10" s="30">
        <f t="shared" ref="H10:H16" si="3">D10*G10</f>
        <v>65023.5</v>
      </c>
      <c r="I10" s="30">
        <v>10500</v>
      </c>
      <c r="J10" s="30">
        <f t="shared" ref="J10:J16" si="4">D10*I10</f>
        <v>63000</v>
      </c>
      <c r="K10" s="30">
        <f t="shared" ref="K10:K16" si="5">(E10+G10+I10)/3</f>
        <v>11432.416666666666</v>
      </c>
      <c r="L10" s="30">
        <f t="shared" si="0"/>
        <v>68594.5</v>
      </c>
      <c r="M10" s="30">
        <f>STDEV(F10,H10,J10)</f>
        <v>8001.7767245781106</v>
      </c>
      <c r="N10" s="30">
        <f t="shared" ref="N10:N16" si="6">SUM(M10)/L10*100</f>
        <v>11.665332824903032</v>
      </c>
      <c r="O10" s="30">
        <f t="shared" si="1"/>
        <v>68594.5</v>
      </c>
    </row>
    <row r="11" spans="1:16379" s="4" customFormat="1" ht="26.25" customHeight="1" x14ac:dyDescent="0.3">
      <c r="A11" s="20">
        <v>3</v>
      </c>
      <c r="B11" s="28" t="s">
        <v>63</v>
      </c>
      <c r="C11" s="29" t="s">
        <v>64</v>
      </c>
      <c r="D11" s="29">
        <v>3</v>
      </c>
      <c r="E11" s="30">
        <v>12960</v>
      </c>
      <c r="F11" s="30">
        <f t="shared" si="2"/>
        <v>38880</v>
      </c>
      <c r="G11" s="30">
        <v>10837.24</v>
      </c>
      <c r="H11" s="30">
        <f t="shared" si="3"/>
        <v>32511.72</v>
      </c>
      <c r="I11" s="30">
        <v>10500</v>
      </c>
      <c r="J11" s="30">
        <f t="shared" si="4"/>
        <v>31500</v>
      </c>
      <c r="K11" s="30">
        <f t="shared" si="5"/>
        <v>11432.413333333332</v>
      </c>
      <c r="L11" s="30">
        <f t="shared" si="0"/>
        <v>34297.24</v>
      </c>
      <c r="M11" s="30">
        <f t="shared" ref="M11:M16" si="7">STDEV(F11,H11,J11)</f>
        <v>4000.8950564592419</v>
      </c>
      <c r="N11" s="30">
        <f t="shared" si="6"/>
        <v>11.665355744250098</v>
      </c>
      <c r="O11" s="30">
        <f t="shared" si="1"/>
        <v>34297.24</v>
      </c>
    </row>
    <row r="12" spans="1:16379" s="4" customFormat="1" ht="26.25" customHeight="1" x14ac:dyDescent="0.3">
      <c r="A12" s="20">
        <v>4</v>
      </c>
      <c r="B12" s="28" t="s">
        <v>65</v>
      </c>
      <c r="C12" s="29" t="s">
        <v>59</v>
      </c>
      <c r="D12" s="29">
        <v>3</v>
      </c>
      <c r="E12" s="30">
        <v>12960</v>
      </c>
      <c r="F12" s="30">
        <f t="shared" si="2"/>
        <v>38880</v>
      </c>
      <c r="G12" s="30">
        <v>10837.24</v>
      </c>
      <c r="H12" s="30">
        <f t="shared" si="3"/>
        <v>32511.72</v>
      </c>
      <c r="I12" s="30">
        <v>10400</v>
      </c>
      <c r="J12" s="30">
        <f t="shared" si="4"/>
        <v>31200</v>
      </c>
      <c r="K12" s="30">
        <f t="shared" si="5"/>
        <v>11399.08</v>
      </c>
      <c r="L12" s="30">
        <f t="shared" si="0"/>
        <v>34197.24</v>
      </c>
      <c r="M12" s="30">
        <f t="shared" si="7"/>
        <v>4108.0814564465491</v>
      </c>
      <c r="N12" s="30">
        <f t="shared" si="6"/>
        <v>12.012903545568442</v>
      </c>
      <c r="O12" s="30">
        <f t="shared" si="1"/>
        <v>34197.24</v>
      </c>
    </row>
    <row r="13" spans="1:16379" s="4" customFormat="1" ht="26.25" customHeight="1" x14ac:dyDescent="0.3">
      <c r="A13" s="20">
        <v>5</v>
      </c>
      <c r="B13" s="28" t="s">
        <v>70</v>
      </c>
      <c r="C13" s="29" t="s">
        <v>59</v>
      </c>
      <c r="D13" s="29">
        <v>10</v>
      </c>
      <c r="E13" s="30">
        <v>485.28</v>
      </c>
      <c r="F13" s="30">
        <f t="shared" si="2"/>
        <v>4852.7999999999993</v>
      </c>
      <c r="G13" s="30">
        <v>1507.3</v>
      </c>
      <c r="H13" s="30">
        <f t="shared" si="3"/>
        <v>15073</v>
      </c>
      <c r="I13" s="30">
        <v>1200</v>
      </c>
      <c r="J13" s="30">
        <f t="shared" si="4"/>
        <v>12000</v>
      </c>
      <c r="K13" s="30">
        <f t="shared" si="5"/>
        <v>1064.1933333333334</v>
      </c>
      <c r="L13" s="30">
        <f t="shared" si="0"/>
        <v>10641.933333333332</v>
      </c>
      <c r="M13" s="30">
        <f>STDEV(F13,H13,J13)</f>
        <v>5243.699153587414</v>
      </c>
      <c r="N13" s="30">
        <f t="shared" si="6"/>
        <v>49.273933498180917</v>
      </c>
      <c r="O13" s="30">
        <f t="shared" si="1"/>
        <v>10641.933333333332</v>
      </c>
    </row>
    <row r="14" spans="1:16379" s="4" customFormat="1" ht="26.25" customHeight="1" x14ac:dyDescent="0.3">
      <c r="A14" s="20"/>
      <c r="B14" s="28" t="s">
        <v>66</v>
      </c>
      <c r="C14" s="29" t="s">
        <v>69</v>
      </c>
      <c r="D14" s="29">
        <v>50</v>
      </c>
      <c r="E14" s="30">
        <v>158.4</v>
      </c>
      <c r="F14" s="30">
        <f t="shared" si="2"/>
        <v>7920</v>
      </c>
      <c r="G14" s="30">
        <v>108.47</v>
      </c>
      <c r="H14" s="30">
        <f t="shared" si="3"/>
        <v>5423.5</v>
      </c>
      <c r="I14" s="30">
        <v>80</v>
      </c>
      <c r="J14" s="30">
        <f t="shared" si="4"/>
        <v>4000</v>
      </c>
      <c r="K14" s="30">
        <f t="shared" si="5"/>
        <v>115.62333333333333</v>
      </c>
      <c r="L14" s="30">
        <f t="shared" si="0"/>
        <v>5781.166666666667</v>
      </c>
      <c r="M14" s="30">
        <f t="shared" si="7"/>
        <v>1984.3245912232544</v>
      </c>
      <c r="N14" s="30">
        <f t="shared" si="6"/>
        <v>34.323947148325097</v>
      </c>
      <c r="O14" s="30">
        <f t="shared" si="1"/>
        <v>5781.166666666667</v>
      </c>
    </row>
    <row r="15" spans="1:16379" s="4" customFormat="1" ht="26.25" customHeight="1" x14ac:dyDescent="0.3">
      <c r="A15" s="20"/>
      <c r="B15" s="28" t="s">
        <v>67</v>
      </c>
      <c r="C15" s="29" t="s">
        <v>69</v>
      </c>
      <c r="D15" s="29">
        <v>15</v>
      </c>
      <c r="E15" s="30">
        <v>158.4</v>
      </c>
      <c r="F15" s="30">
        <f t="shared" si="2"/>
        <v>2376</v>
      </c>
      <c r="G15" s="30">
        <v>107.72</v>
      </c>
      <c r="H15" s="30">
        <f t="shared" si="3"/>
        <v>1615.8</v>
      </c>
      <c r="I15" s="30">
        <v>80</v>
      </c>
      <c r="J15" s="30">
        <f t="shared" si="4"/>
        <v>1200</v>
      </c>
      <c r="K15" s="30">
        <f t="shared" si="5"/>
        <v>115.37333333333333</v>
      </c>
      <c r="L15" s="30">
        <f t="shared" si="0"/>
        <v>1730.6000000000001</v>
      </c>
      <c r="M15" s="30">
        <f t="shared" si="7"/>
        <v>596.34577218254867</v>
      </c>
      <c r="N15" s="30">
        <f t="shared" si="6"/>
        <v>34.458902818822871</v>
      </c>
      <c r="O15" s="30">
        <f t="shared" si="1"/>
        <v>1730.6000000000001</v>
      </c>
    </row>
    <row r="16" spans="1:16379" s="4" customFormat="1" ht="26.25" customHeight="1" x14ac:dyDescent="0.3">
      <c r="A16" s="20">
        <v>5</v>
      </c>
      <c r="B16" s="28" t="s">
        <v>68</v>
      </c>
      <c r="C16" s="29" t="s">
        <v>69</v>
      </c>
      <c r="D16" s="29">
        <v>100</v>
      </c>
      <c r="E16" s="30">
        <v>122.04</v>
      </c>
      <c r="F16" s="30">
        <f t="shared" si="2"/>
        <v>12204</v>
      </c>
      <c r="G16" s="30">
        <v>92.189599999999999</v>
      </c>
      <c r="H16" s="30">
        <f t="shared" si="3"/>
        <v>9218.9599999999991</v>
      </c>
      <c r="I16" s="30">
        <v>99.58</v>
      </c>
      <c r="J16" s="30">
        <f t="shared" si="4"/>
        <v>9958</v>
      </c>
      <c r="K16" s="30">
        <f t="shared" si="5"/>
        <v>104.6032</v>
      </c>
      <c r="L16" s="30">
        <f t="shared" si="0"/>
        <v>10460.32</v>
      </c>
      <c r="M16" s="30">
        <f t="shared" si="7"/>
        <v>1554.6253526814819</v>
      </c>
      <c r="N16" s="30">
        <f t="shared" si="6"/>
        <v>14.862120400537288</v>
      </c>
      <c r="O16" s="30">
        <f t="shared" si="1"/>
        <v>10460.32</v>
      </c>
    </row>
    <row r="17" spans="1:15" x14ac:dyDescent="0.3">
      <c r="A17" s="21"/>
      <c r="B17" s="22" t="s">
        <v>10</v>
      </c>
      <c r="C17" s="23"/>
      <c r="D17" s="23"/>
      <c r="E17" s="24"/>
      <c r="F17" s="25">
        <f>SUM(F9:F16)</f>
        <v>221752.8</v>
      </c>
      <c r="G17" s="24"/>
      <c r="H17" s="25">
        <f>SUM(H9:H16)</f>
        <v>193889.91999999998</v>
      </c>
      <c r="I17" s="24"/>
      <c r="J17" s="34">
        <f>SUM(J9:J16)</f>
        <v>184357.28</v>
      </c>
      <c r="K17" s="35"/>
      <c r="L17" s="36">
        <f>(F17+H17+J17)/3</f>
        <v>200000</v>
      </c>
      <c r="M17" s="36">
        <f>STDEV(F17,H17,J17)</f>
        <v>19432.087824585393</v>
      </c>
      <c r="N17" s="36">
        <f>SUM(M17)/L17*100</f>
        <v>9.7160439122926956</v>
      </c>
      <c r="O17" s="36">
        <f t="shared" ref="O17" si="8">L17</f>
        <v>200000</v>
      </c>
    </row>
    <row r="18" spans="1:15" ht="15.6" x14ac:dyDescent="0.3">
      <c r="B18" s="15"/>
      <c r="C18" s="16"/>
      <c r="D18" s="16"/>
      <c r="E18" s="17"/>
      <c r="F18" s="18"/>
      <c r="G18" s="17"/>
      <c r="H18" s="18"/>
      <c r="I18" s="17"/>
      <c r="J18" s="19"/>
      <c r="O18" s="39"/>
    </row>
    <row r="19" spans="1:15" ht="15.6" x14ac:dyDescent="0.3">
      <c r="B19" s="50"/>
      <c r="C19" s="58"/>
      <c r="D19" s="58"/>
      <c r="E19" s="58"/>
      <c r="F19" s="58"/>
      <c r="G19" s="58"/>
      <c r="H19" s="58"/>
      <c r="I19" s="58"/>
      <c r="J19" s="58"/>
    </row>
    <row r="20" spans="1:15" ht="15.6" x14ac:dyDescent="0.3">
      <c r="B20" s="13"/>
      <c r="C20" s="14"/>
      <c r="D20" s="9"/>
      <c r="E20" s="10"/>
      <c r="F20" s="12"/>
      <c r="G20" s="10"/>
      <c r="H20" s="12"/>
      <c r="I20" s="10"/>
      <c r="J20" s="12"/>
    </row>
    <row r="21" spans="1:15" ht="15.6" x14ac:dyDescent="0.3">
      <c r="B21" s="41"/>
      <c r="C21" s="59"/>
      <c r="D21" s="59"/>
      <c r="E21" s="59"/>
      <c r="F21" s="59"/>
      <c r="G21" s="59"/>
      <c r="H21" s="59"/>
      <c r="I21" s="59"/>
      <c r="J21" s="59"/>
    </row>
    <row r="22" spans="1:15" ht="15.75" customHeight="1" x14ac:dyDescent="0.3">
      <c r="B22" s="50" t="s">
        <v>57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1:15" ht="15.6" x14ac:dyDescent="0.3"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</row>
    <row r="24" spans="1:15" ht="15.75" customHeight="1" x14ac:dyDescent="0.3">
      <c r="B24" s="41" t="s">
        <v>58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1:15" ht="15.6" customHeight="1" x14ac:dyDescent="0.3">
      <c r="B25" s="52" t="s">
        <v>74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</sheetData>
  <mergeCells count="25">
    <mergeCell ref="B25:O25"/>
    <mergeCell ref="A1:J1"/>
    <mergeCell ref="A4:A7"/>
    <mergeCell ref="B4:B7"/>
    <mergeCell ref="C4:C7"/>
    <mergeCell ref="D4:D7"/>
    <mergeCell ref="B2:J2"/>
    <mergeCell ref="B3:J3"/>
    <mergeCell ref="E5:F5"/>
    <mergeCell ref="E6:F6"/>
    <mergeCell ref="E4:J4"/>
    <mergeCell ref="G5:H5"/>
    <mergeCell ref="G6:H6"/>
    <mergeCell ref="B19:J19"/>
    <mergeCell ref="B21:J21"/>
    <mergeCell ref="O4:O7"/>
    <mergeCell ref="B24:O24"/>
    <mergeCell ref="I5:J5"/>
    <mergeCell ref="M4:M7"/>
    <mergeCell ref="N4:N7"/>
    <mergeCell ref="I6:J6"/>
    <mergeCell ref="K4:K7"/>
    <mergeCell ref="L4:L7"/>
    <mergeCell ref="B22:O22"/>
    <mergeCell ref="B23:O23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E41"/>
  <sheetViews>
    <sheetView workbookViewId="0">
      <selection activeCell="E1" sqref="E1:E41"/>
    </sheetView>
  </sheetViews>
  <sheetFormatPr defaultRowHeight="14.4" x14ac:dyDescent="0.3"/>
  <cols>
    <col min="5" max="5" width="74.88671875" customWidth="1"/>
  </cols>
  <sheetData>
    <row r="1" spans="5:5" ht="32.25" customHeight="1" thickBot="1" x14ac:dyDescent="0.35">
      <c r="E1" s="26" t="s">
        <v>11</v>
      </c>
    </row>
    <row r="2" spans="5:5" ht="15" thickBot="1" x14ac:dyDescent="0.35">
      <c r="E2" s="27" t="s">
        <v>12</v>
      </c>
    </row>
    <row r="3" spans="5:5" ht="15" thickBot="1" x14ac:dyDescent="0.35">
      <c r="E3" s="27" t="s">
        <v>13</v>
      </c>
    </row>
    <row r="4" spans="5:5" ht="15" thickBot="1" x14ac:dyDescent="0.35">
      <c r="E4" s="27" t="s">
        <v>14</v>
      </c>
    </row>
    <row r="5" spans="5:5" ht="15" thickBot="1" x14ac:dyDescent="0.35">
      <c r="E5" s="27" t="s">
        <v>15</v>
      </c>
    </row>
    <row r="6" spans="5:5" ht="15" thickBot="1" x14ac:dyDescent="0.35">
      <c r="E6" s="27" t="s">
        <v>16</v>
      </c>
    </row>
    <row r="7" spans="5:5" ht="15" thickBot="1" x14ac:dyDescent="0.35">
      <c r="E7" s="27" t="s">
        <v>17</v>
      </c>
    </row>
    <row r="8" spans="5:5" ht="15" thickBot="1" x14ac:dyDescent="0.35">
      <c r="E8" s="27" t="s">
        <v>18</v>
      </c>
    </row>
    <row r="9" spans="5:5" ht="15" thickBot="1" x14ac:dyDescent="0.35">
      <c r="E9" s="27" t="s">
        <v>19</v>
      </c>
    </row>
    <row r="10" spans="5:5" ht="57" customHeight="1" thickBot="1" x14ac:dyDescent="0.35">
      <c r="E10" s="27" t="s">
        <v>20</v>
      </c>
    </row>
    <row r="11" spans="5:5" ht="15" thickBot="1" x14ac:dyDescent="0.35">
      <c r="E11" s="27" t="s">
        <v>21</v>
      </c>
    </row>
    <row r="12" spans="5:5" ht="15" thickBot="1" x14ac:dyDescent="0.35">
      <c r="E12" s="27" t="s">
        <v>22</v>
      </c>
    </row>
    <row r="13" spans="5:5" ht="15" thickBot="1" x14ac:dyDescent="0.35">
      <c r="E13" s="27" t="s">
        <v>23</v>
      </c>
    </row>
    <row r="14" spans="5:5" ht="15" thickBot="1" x14ac:dyDescent="0.35">
      <c r="E14" s="27" t="s">
        <v>24</v>
      </c>
    </row>
    <row r="15" spans="5:5" ht="15" thickBot="1" x14ac:dyDescent="0.35">
      <c r="E15" s="27" t="s">
        <v>25</v>
      </c>
    </row>
    <row r="16" spans="5:5" ht="29.4" thickBot="1" x14ac:dyDescent="0.35">
      <c r="E16" s="27" t="s">
        <v>26</v>
      </c>
    </row>
    <row r="17" spans="5:5" ht="15" thickBot="1" x14ac:dyDescent="0.35">
      <c r="E17" s="27" t="s">
        <v>27</v>
      </c>
    </row>
    <row r="18" spans="5:5" ht="15" thickBot="1" x14ac:dyDescent="0.35">
      <c r="E18" s="27" t="s">
        <v>28</v>
      </c>
    </row>
    <row r="19" spans="5:5" ht="15" thickBot="1" x14ac:dyDescent="0.35">
      <c r="E19" s="27" t="s">
        <v>29</v>
      </c>
    </row>
    <row r="20" spans="5:5" ht="15" thickBot="1" x14ac:dyDescent="0.35">
      <c r="E20" s="27" t="s">
        <v>30</v>
      </c>
    </row>
    <row r="21" spans="5:5" ht="15" thickBot="1" x14ac:dyDescent="0.35">
      <c r="E21" s="27" t="s">
        <v>31</v>
      </c>
    </row>
    <row r="22" spans="5:5" ht="29.4" thickBot="1" x14ac:dyDescent="0.35">
      <c r="E22" s="27" t="s">
        <v>32</v>
      </c>
    </row>
    <row r="23" spans="5:5" ht="15" thickBot="1" x14ac:dyDescent="0.35">
      <c r="E23" s="27" t="s">
        <v>33</v>
      </c>
    </row>
    <row r="24" spans="5:5" ht="15" thickBot="1" x14ac:dyDescent="0.35">
      <c r="E24" s="27" t="s">
        <v>34</v>
      </c>
    </row>
    <row r="25" spans="5:5" ht="15" thickBot="1" x14ac:dyDescent="0.35">
      <c r="E25" s="27" t="s">
        <v>35</v>
      </c>
    </row>
    <row r="26" spans="5:5" ht="15" thickBot="1" x14ac:dyDescent="0.35">
      <c r="E26" s="27" t="s">
        <v>36</v>
      </c>
    </row>
    <row r="27" spans="5:5" ht="15" thickBot="1" x14ac:dyDescent="0.35">
      <c r="E27" s="27" t="s">
        <v>37</v>
      </c>
    </row>
    <row r="28" spans="5:5" ht="15" thickBot="1" x14ac:dyDescent="0.35">
      <c r="E28" s="27" t="s">
        <v>38</v>
      </c>
    </row>
    <row r="29" spans="5:5" ht="15" thickBot="1" x14ac:dyDescent="0.35">
      <c r="E29" s="27" t="s">
        <v>39</v>
      </c>
    </row>
    <row r="30" spans="5:5" ht="15" thickBot="1" x14ac:dyDescent="0.35">
      <c r="E30" s="27" t="s">
        <v>40</v>
      </c>
    </row>
    <row r="31" spans="5:5" ht="15" thickBot="1" x14ac:dyDescent="0.35">
      <c r="E31" s="27" t="s">
        <v>41</v>
      </c>
    </row>
    <row r="32" spans="5:5" ht="15" thickBot="1" x14ac:dyDescent="0.35">
      <c r="E32" s="27" t="s">
        <v>42</v>
      </c>
    </row>
    <row r="33" spans="5:5" ht="15" thickBot="1" x14ac:dyDescent="0.35">
      <c r="E33" s="27" t="s">
        <v>43</v>
      </c>
    </row>
    <row r="34" spans="5:5" ht="15" thickBot="1" x14ac:dyDescent="0.35">
      <c r="E34" s="27" t="s">
        <v>44</v>
      </c>
    </row>
    <row r="35" spans="5:5" ht="15" thickBot="1" x14ac:dyDescent="0.35">
      <c r="E35" s="27" t="s">
        <v>45</v>
      </c>
    </row>
    <row r="36" spans="5:5" ht="29.4" thickBot="1" x14ac:dyDescent="0.35">
      <c r="E36" s="27" t="s">
        <v>46</v>
      </c>
    </row>
    <row r="37" spans="5:5" ht="15" thickBot="1" x14ac:dyDescent="0.35">
      <c r="E37" s="27" t="s">
        <v>47</v>
      </c>
    </row>
    <row r="38" spans="5:5" ht="15" thickBot="1" x14ac:dyDescent="0.35">
      <c r="E38" s="27" t="s">
        <v>48</v>
      </c>
    </row>
    <row r="39" spans="5:5" ht="15" thickBot="1" x14ac:dyDescent="0.35">
      <c r="E39" s="27" t="s">
        <v>49</v>
      </c>
    </row>
    <row r="40" spans="5:5" ht="15" thickBot="1" x14ac:dyDescent="0.35">
      <c r="E40" s="27" t="s">
        <v>50</v>
      </c>
    </row>
    <row r="41" spans="5:5" ht="15" thickBot="1" x14ac:dyDescent="0.35">
      <c r="E41" s="27" t="s">
        <v>51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Юрист</cp:lastModifiedBy>
  <cp:lastPrinted>2017-10-12T08:00:46Z</cp:lastPrinted>
  <dcterms:created xsi:type="dcterms:W3CDTF">2016-05-23T09:46:23Z</dcterms:created>
  <dcterms:modified xsi:type="dcterms:W3CDTF">2020-07-20T10:36:51Z</dcterms:modified>
</cp:coreProperties>
</file>