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<sst xmlns="http://schemas.openxmlformats.org/spreadsheetml/2006/main" count="26" uniqueCount="22">
  <si>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</si>
  <si>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</si>
  <si>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</si>
  <si>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</si>
  <si>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</si>
  <si>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</si>
  <si>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</si>
  <si>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</si>
  <si>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</si>
  <si>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</si>
  <si>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</si>
  <si>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</si>
  <si>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</si>
  <si>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</si>
  <si>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</si>
  <si>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</si>
  <si>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Источник 1
 КП № МООО-025183 от 13.10.2023</t>
  </si>
  <si>
    <t>Источник 2
 КП №  б/н от 13.10.20222</t>
  </si>
  <si>
    <t>Источник 3
 КП №  б/н от б/д</t>
  </si>
  <si>
    <t>Поставка лекарственных препаратов (Иммуноглобулин человека нормальный)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</si>
  <si>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429 330,72рублей </t>
    </r>
    <r>
      <rPr>
        <sz val="12"/>
        <rFont val="Times New Roman"/>
        <family val="1"/>
        <charset val="204"/>
      </rPr>
      <t>(Четыреста двадцать девять тысяч триста тридцать рублей 72 копейки).</t>
    </r>
  </si>
  <si>
    <t>Привиджен раствор для инфузий 100 мг/мл, 100 мл - флакон (1) - пачка картонная (1  мл препарата содержит: действующее вещество -белки плазмы человека из которых иммуноглобулин G не менее 98%-100 мг; вспомогательные вещества-   L-пролин-28,8 мг, вода для инъекций q.s. до 1 мл. Распределение по подклассам иммуноглобулина G(среднее значение) в препарате IgG1 67,8%, IgG2 28,7%, IgG3 2,3%, IgG41,2%.  Сосодержание IgА составляет не более  0,025 мг/мл. Осмолярность раствора 320 мОсмоль/кг, содержание натрия меньше или равно 1 ммоль/л)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</si>
</sst>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J19" sqref="J19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16</v>
      </c>
      <c r="F5" s="29"/>
      <c r="G5" s="29" t="s">
        <v>17</v>
      </c>
      <c r="H5" s="29"/>
      <c r="I5" s="29" t="s">
        <v>18</v>
      </c>
      <c r="J5" s="29"/>
      <c r="K5" s="26"/>
      <c r="L5" s="26"/>
      <c r="M5" s="26"/>
      <c r="N5" s="28"/>
    </row>
    <row r="6" spans="1:14" ht="165.75">
      <c r="A6" s="8">
        <v>1</v>
      </c>
      <c r="B6" s="17" t="s">
        <v>21</v>
      </c>
      <c r="C6" s="15" t="s">
        <v>15</v>
      </c>
      <c r="D6" s="18">
        <v>6</v>
      </c>
      <c r="E6" s="23">
        <v>71554.97</v>
      </c>
      <c r="F6" s="9">
        <f>D6*E6</f>
        <v>429329.82</v>
      </c>
      <c r="G6" s="23">
        <v>71555</v>
      </c>
      <c r="H6" s="9">
        <f>G6*D6</f>
        <v>429330</v>
      </c>
      <c r="I6" s="23">
        <v>71555.399999999994</v>
      </c>
      <c r="J6" s="9">
        <f>I6*D6</f>
        <v>429332.39999999997</v>
      </c>
      <c r="K6" s="19">
        <f>(E6+G6+I6)/3</f>
        <v>71555.123333333337</v>
      </c>
      <c r="L6" s="20">
        <f>STDEV(E6,G6,I6)</f>
        <v>0.24006943439668538</v>
      </c>
      <c r="M6" s="21">
        <f>L6/K6</f>
        <v>3.3550278891749334E-6</v>
      </c>
      <c r="N6" s="22">
        <f>ROUND(K6,2)*D6</f>
        <v>429330.72</v>
      </c>
    </row>
    <row r="7" spans="1:14">
      <c r="A7" s="10"/>
      <c r="B7" s="24" t="s">
        <v>10</v>
      </c>
      <c r="C7" s="11"/>
      <c r="D7" s="12"/>
      <c r="E7" s="13"/>
      <c r="F7" s="16">
        <f>SUM(F6:F6)</f>
        <v>429329.82</v>
      </c>
      <c r="G7" s="13"/>
      <c r="H7" s="16">
        <f>SUM(H6:H6)</f>
        <v>429330</v>
      </c>
      <c r="I7" s="13"/>
      <c r="J7" s="16">
        <f>SUM(J6:J6)</f>
        <v>429332.39999999997</v>
      </c>
      <c r="K7" s="13"/>
      <c r="L7" s="13"/>
      <c r="M7" s="13"/>
      <c r="N7" s="13">
        <f>SUM(N6:N6)</f>
        <v>429330.72</v>
      </c>
    </row>
    <row r="10" spans="1:14" ht="15.75">
      <c r="A10" s="6"/>
      <c r="B10" s="31" t="s">
        <v>20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2022-12-19T13:44:38Z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