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омашка\ПРодукты 2021\Молочные продукты\На публикацию\"/>
    </mc:Choice>
  </mc:AlternateContent>
  <bookViews>
    <workbookView xWindow="0" yWindow="0" windowWidth="21600" windowHeight="1042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2" i="1"/>
  <c r="M12" i="1" s="1"/>
  <c r="I13" i="1"/>
  <c r="I14" i="1"/>
  <c r="M14" i="1" s="1"/>
  <c r="I15" i="1"/>
  <c r="M15" i="1" s="1"/>
  <c r="I16" i="1"/>
  <c r="M16" i="1" s="1"/>
  <c r="I10" i="1"/>
  <c r="M10" i="1"/>
  <c r="J11" i="1"/>
  <c r="J12" i="1"/>
  <c r="J13" i="1"/>
  <c r="J14" i="1"/>
  <c r="J15" i="1"/>
  <c r="J16" i="1"/>
  <c r="J10" i="1"/>
  <c r="M13" i="1"/>
  <c r="M11" i="1"/>
  <c r="L17" i="1"/>
  <c r="K10" i="1" l="1"/>
  <c r="K13" i="1"/>
  <c r="K11" i="1"/>
  <c r="K14" i="1"/>
  <c r="K16" i="1"/>
  <c r="K12" i="1"/>
  <c r="K15" i="1"/>
  <c r="M17" i="1"/>
</calcChain>
</file>

<file path=xl/sharedStrings.xml><?xml version="1.0" encoding="utf-8"?>
<sst xmlns="http://schemas.openxmlformats.org/spreadsheetml/2006/main" count="36" uniqueCount="31">
  <si>
    <t>Расчет начальной (максимальной) цены договора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</si>
  <si>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Комитетом по конкурентной политике МО от 21.03.2019 №30-01-14/19 ( в редакции распоряжений Комитета по конкурентной политике МО от 23.07.2019 №30-01-26/19, от 30.09.2019 №30-01-41/19) (далее - Типовое положение).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</si>
  <si>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товаров, планируемых к закупкам (коммерческие предложения).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</si>
  <si>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</si>
  <si>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4. НМЦД определена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</si>
  <si>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</si>
  <si>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</si>
  <si>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№ п/п</t>
  </si>
  <si>
    <t>Наименование продукта</t>
  </si>
  <si>
    <t>Потребность в  день на 1 реб. в кг в МДОУ</t>
  </si>
  <si>
    <t>Источник №1</t>
  </si>
  <si>
    <t>Источник №2</t>
  </si>
  <si>
    <t>Источник №3</t>
  </si>
  <si>
    <t>Средняя арифметическое</t>
  </si>
  <si>
    <t>Сред.квадр. откл. σ=</t>
  </si>
  <si>
    <t>Коэфф вариации V=</t>
  </si>
  <si>
    <t>кол-во восп. (кг)</t>
  </si>
  <si>
    <t>Сумма  (руб)</t>
  </si>
  <si>
    <t>№ 5 Кисло- молочная продукция (без ограничений)</t>
  </si>
  <si>
    <t>Молоко питьевое, коровье, ультрапастеризованное, пакетированное, жирн. 3,2%, для детского питания, фасовка до 1л (включительно)</t>
  </si>
  <si>
    <t>литр</t>
  </si>
  <si>
    <t>Ряженка, пакетированная, жирн. 3,2 %,  фасовка до 1л (включительно)</t>
  </si>
  <si>
    <t>Кефир, пакетиров. (мягкая упаковка), жирн.3,2%, для детского питания, фасовка до 1л (включительно)</t>
  </si>
  <si>
    <t>Сметана фасованная до 0,5 кг (включительно), жирн. 15%</t>
  </si>
  <si>
    <t>кг</t>
  </si>
  <si>
    <t>Масло сладко-сливочное несоленое, жирн. 82,5%, сорт высший, промыш. фасовка до 0,5 кг (включительно)</t>
  </si>
  <si>
    <t>Творог, фасованный до 0,5 кг, жирн. 9%</t>
  </si>
  <si>
    <t>Сыр  полутвердый, с м.д.ж.  45%, фас. до 2,5 кг (включительно)</t>
  </si>
  <si>
    <t>Итого</t>
  </si>
  <si>
    <t>на поставку продуктов питания для воспитанников в 2021 году</t>
  </si>
  <si>
    <t>Заведующий МАДОУ №61 "Ромашка"                                                                        __________________________ Л.П. Маслова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</si>
</sst>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[$-419]General"/>
    <numFmt numFmtId="165" formatCode="[$-419]0.00"/>
    <numFmt numFmtId="166" formatCode="[$-419]0"/>
    <numFmt numFmtId="167" formatCode="#,##0.00000"/>
    <numFmt numFmtId="168" formatCode="[$-419]#,##0.00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 CYR"/>
      <charset val="204"/>
    </font>
    <font>
      <sz val="8"/>
      <color rgb="FF000000"/>
      <name val="Times New Roman CYR"/>
      <charset val="204"/>
    </font>
    <font>
      <b/>
      <sz val="9"/>
      <color rgb="FF000000"/>
      <name val="Arial1"/>
      <charset val="204"/>
    </font>
    <font>
      <b/>
      <i/>
      <sz val="9"/>
      <color rgb="FF000000"/>
      <name val="Calibri"/>
      <family val="2"/>
      <charset val="204"/>
    </font>
    <font>
      <sz val="9"/>
      <color rgb="FF000000"/>
      <name val="Arial1"/>
      <charset val="204"/>
    </font>
    <font>
      <b/>
      <i/>
      <sz val="9"/>
      <color rgb="FF000000"/>
      <name val="Arial1"/>
      <charset val="204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Border="0" applyProtection="0"/>
    <xf numFmtId="43" fontId="9" fillId="0" borderId="0" applyFont="0" applyFill="0" applyBorder="0" applyAlignment="0" applyProtection="0"/>
  </cellStyleXfs>
  <cellXfs count="32">
    <xf numFmtId="0" fontId="0" fillId="0" borderId="0" xfId="0"/>
    <xf numFmtId="164" fontId="3" fillId="0" borderId="0" xfId="1" applyFont="1" applyFill="1" applyAlignment="1">
      <alignment horizontal="left" wrapText="1"/>
    </xf>
    <xf numFmtId="164" fontId="5" fillId="0" borderId="3" xfId="1" applyFont="1" applyFill="1" applyBorder="1" applyAlignment="1">
      <alignment horizontal="center" wrapText="1"/>
    </xf>
    <xf numFmtId="49" fontId="5" fillId="0" borderId="3" xfId="1" applyNumberFormat="1" applyFont="1" applyFill="1" applyBorder="1" applyAlignment="1">
      <alignment horizontal="center" wrapText="1"/>
    </xf>
    <xf numFmtId="166" fontId="6" fillId="0" borderId="3" xfId="1" applyNumberFormat="1" applyFont="1" applyFill="1" applyBorder="1" applyAlignment="1">
      <alignment horizontal="right" wrapText="1"/>
    </xf>
    <xf numFmtId="165" fontId="6" fillId="0" borderId="3" xfId="1" applyNumberFormat="1" applyFont="1" applyFill="1" applyBorder="1" applyAlignment="1">
      <alignment horizontal="right" wrapText="1"/>
    </xf>
    <xf numFmtId="164" fontId="6" fillId="0" borderId="3" xfId="1" applyFont="1" applyFill="1" applyBorder="1" applyAlignment="1">
      <alignment horizontal="center" wrapText="1"/>
    </xf>
    <xf numFmtId="164" fontId="6" fillId="2" borderId="3" xfId="1" applyFont="1" applyFill="1" applyBorder="1" applyAlignment="1">
      <alignment horizontal="justify" wrapText="1"/>
    </xf>
    <xf numFmtId="167" fontId="6" fillId="0" borderId="3" xfId="1" applyNumberFormat="1" applyFont="1" applyFill="1" applyBorder="1" applyAlignment="1">
      <alignment horizontal="right"/>
    </xf>
    <xf numFmtId="167" fontId="6" fillId="0" borderId="4" xfId="1" applyNumberFormat="1" applyFont="1" applyFill="1" applyBorder="1" applyAlignment="1">
      <alignment horizontal="right"/>
    </xf>
    <xf numFmtId="168" fontId="6" fillId="0" borderId="3" xfId="1" applyNumberFormat="1" applyFont="1" applyFill="1" applyBorder="1" applyAlignment="1">
      <alignment horizontal="right" wrapText="1"/>
    </xf>
    <xf numFmtId="166" fontId="6" fillId="0" borderId="3" xfId="1" applyNumberFormat="1" applyFont="1" applyFill="1" applyBorder="1" applyAlignment="1">
      <alignment horizontal="right"/>
    </xf>
    <xf numFmtId="165" fontId="6" fillId="0" borderId="5" xfId="1" applyNumberFormat="1" applyFont="1" applyFill="1" applyBorder="1" applyAlignment="1">
      <alignment horizontal="right" wrapText="1"/>
    </xf>
    <xf numFmtId="164" fontId="1" fillId="0" borderId="0" xfId="1" applyFont="1" applyFill="1" applyAlignment="1"/>
    <xf numFmtId="167" fontId="6" fillId="0" borderId="2" xfId="1" applyNumberFormat="1" applyFont="1" applyFill="1" applyBorder="1" applyAlignment="1">
      <alignment horizontal="right"/>
    </xf>
    <xf numFmtId="164" fontId="7" fillId="2" borderId="3" xfId="1" applyFont="1" applyFill="1" applyBorder="1" applyAlignment="1">
      <alignment horizontal="center" vertical="top" wrapText="1"/>
    </xf>
    <xf numFmtId="167" fontId="6" fillId="0" borderId="0" xfId="1" applyNumberFormat="1" applyFont="1" applyFill="1" applyAlignment="1">
      <alignment horizontal="right"/>
    </xf>
    <xf numFmtId="165" fontId="4" fillId="3" borderId="3" xfId="1" applyNumberFormat="1" applyFont="1" applyFill="1" applyBorder="1" applyAlignment="1">
      <alignment horizontal="center" wrapText="1"/>
    </xf>
    <xf numFmtId="165" fontId="7" fillId="3" borderId="3" xfId="1" applyNumberFormat="1" applyFont="1" applyFill="1" applyBorder="1" applyAlignment="1">
      <alignment vertical="top" wrapText="1"/>
    </xf>
    <xf numFmtId="165" fontId="4" fillId="3" borderId="3" xfId="1" applyNumberFormat="1" applyFont="1" applyFill="1" applyBorder="1" applyAlignment="1">
      <alignment horizontal="justify" wrapText="1"/>
    </xf>
    <xf numFmtId="165" fontId="4" fillId="3" borderId="3" xfId="1" applyNumberFormat="1" applyFont="1" applyFill="1" applyBorder="1" applyAlignment="1">
      <alignment horizontal="right"/>
    </xf>
    <xf numFmtId="165" fontId="4" fillId="3" borderId="3" xfId="1" applyNumberFormat="1" applyFont="1" applyFill="1" applyBorder="1" applyAlignment="1">
      <alignment horizontal="right" wrapText="1"/>
    </xf>
    <xf numFmtId="166" fontId="4" fillId="3" borderId="3" xfId="1" applyNumberFormat="1" applyFont="1" applyFill="1" applyBorder="1" applyAlignment="1">
      <alignment horizontal="right"/>
    </xf>
    <xf numFmtId="164" fontId="1" fillId="0" borderId="0" xfId="1" applyFont="1" applyFill="1" applyAlignment="1">
      <alignment horizontal="center"/>
    </xf>
    <xf numFmtId="49" fontId="1" fillId="0" borderId="0" xfId="1" applyNumberFormat="1" applyFont="1" applyFill="1" applyAlignment="1"/>
    <xf numFmtId="166" fontId="1" fillId="0" borderId="0" xfId="1" applyNumberFormat="1" applyFont="1" applyFill="1" applyAlignment="1"/>
    <xf numFmtId="43" fontId="6" fillId="0" borderId="5" xfId="2" applyFont="1" applyFill="1" applyBorder="1" applyAlignment="1">
      <alignment horizontal="right" wrapText="1"/>
    </xf>
    <xf numFmtId="164" fontId="3" fillId="0" borderId="0" xfId="1" applyFont="1" applyFill="1" applyAlignment="1">
      <alignment horizontal="left" wrapText="1"/>
    </xf>
    <xf numFmtId="164" fontId="7" fillId="2" borderId="3" xfId="1" applyFont="1" applyFill="1" applyBorder="1" applyAlignment="1">
      <alignment horizontal="center" vertical="top" wrapText="1"/>
    </xf>
    <xf numFmtId="164" fontId="8" fillId="0" borderId="0" xfId="1" applyFont="1" applyFill="1" applyAlignment="1">
      <alignment horizontal="left"/>
    </xf>
    <xf numFmtId="164" fontId="2" fillId="0" borderId="1" xfId="1" applyFont="1" applyFill="1" applyBorder="1" applyAlignment="1">
      <alignment horizontal="center" wrapText="1"/>
    </xf>
    <xf numFmtId="164" fontId="2" fillId="0" borderId="2" xfId="1" applyFont="1" applyFill="1" applyBorder="1" applyAlignment="1">
      <alignment horizontal="center" wrapText="1"/>
    </xf>
  </cellXfs>
  <cellStyles count="3">
    <cellStyle name="Excel Built-in Normal" xfId="1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295195</xdr:colOff>
      <xdr:row>4</xdr:row>
      <xdr:rowOff>295195</xdr:rowOff>
    </xdr:from>
    <xdr:ext cx="2590915" cy="654116"/>
    <xdr:pic>
      <xdr:nvPicPr>
        <xdr:cNvPr id="4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210345" y="1542970"/>
          <a:ext cx="2590915" cy="65411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J11" sqref="J11"/>
    </sheetView>
  </sheetViews>
  <sheetFormatPr defaultRowHeight="15"/>
  <cols>
    <col min="2" max="2" width="15.85546875" customWidth="1"/>
    <col min="3" max="3" width="21.7109375" customWidth="1"/>
    <col min="13" max="13" width="14.85546875" customWidth="1"/>
  </cols>
  <sheetData>
    <row r="1" spans="1:13" ht="15.7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41.25" customHeight="1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40.5" customHeight="1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1"/>
      <c r="K4" s="1"/>
      <c r="L4" s="1"/>
      <c r="M4" s="1"/>
    </row>
    <row r="5" spans="1:13" ht="33" customHeight="1">
      <c r="A5" s="27" t="s">
        <v>3</v>
      </c>
      <c r="B5" s="27"/>
      <c r="C5" s="27"/>
      <c r="D5" s="27"/>
      <c r="E5" s="27"/>
      <c r="F5" s="27"/>
      <c r="G5" s="27"/>
      <c r="H5" s="27"/>
      <c r="I5" s="27"/>
      <c r="J5" s="1"/>
      <c r="K5" s="1"/>
      <c r="L5" s="1"/>
      <c r="M5" s="1"/>
    </row>
    <row r="6" spans="1:13">
      <c r="A6" s="27" t="s">
        <v>4</v>
      </c>
      <c r="B6" s="27"/>
      <c r="C6" s="27"/>
      <c r="D6" s="27"/>
      <c r="E6" s="27"/>
      <c r="F6" s="27"/>
      <c r="G6" s="27"/>
      <c r="H6" s="27"/>
      <c r="I6" s="27"/>
      <c r="J6" s="1"/>
      <c r="K6" s="1"/>
      <c r="L6" s="1"/>
      <c r="M6" s="1"/>
    </row>
    <row r="7" spans="1:13">
      <c r="A7" s="27" t="s">
        <v>5</v>
      </c>
      <c r="B7" s="27"/>
      <c r="C7" s="27"/>
      <c r="D7" s="27"/>
      <c r="E7" s="27"/>
      <c r="F7" s="27"/>
      <c r="G7" s="27"/>
      <c r="H7" s="27"/>
      <c r="I7" s="27"/>
      <c r="J7" s="1"/>
      <c r="K7" s="1"/>
      <c r="L7" s="1"/>
      <c r="M7" s="1"/>
    </row>
    <row r="8" spans="1:13">
      <c r="A8" s="27" t="s">
        <v>6</v>
      </c>
      <c r="B8" s="27"/>
      <c r="C8" s="27"/>
      <c r="D8" s="27"/>
      <c r="E8" s="27"/>
      <c r="F8" s="27"/>
      <c r="G8" s="27"/>
      <c r="H8" s="27"/>
      <c r="I8" s="27"/>
      <c r="J8" s="1"/>
      <c r="K8" s="1"/>
      <c r="L8" s="1"/>
      <c r="M8" s="1"/>
    </row>
    <row r="9" spans="1:13" ht="60.75">
      <c r="A9" s="2" t="s">
        <v>7</v>
      </c>
      <c r="B9" s="2"/>
      <c r="C9" s="2" t="s">
        <v>8</v>
      </c>
      <c r="D9" s="2"/>
      <c r="E9" s="2" t="s">
        <v>9</v>
      </c>
      <c r="F9" s="2" t="s">
        <v>10</v>
      </c>
      <c r="G9" s="2" t="s">
        <v>11</v>
      </c>
      <c r="H9" s="2" t="s">
        <v>12</v>
      </c>
      <c r="I9" s="3" t="s">
        <v>13</v>
      </c>
      <c r="J9" s="3" t="s">
        <v>14</v>
      </c>
      <c r="K9" s="3" t="s">
        <v>15</v>
      </c>
      <c r="L9" s="4" t="s">
        <v>16</v>
      </c>
      <c r="M9" s="5" t="s">
        <v>17</v>
      </c>
    </row>
    <row r="10" spans="1:13" ht="97.5" customHeight="1">
      <c r="A10" s="6">
        <v>1</v>
      </c>
      <c r="B10" s="28" t="s">
        <v>18</v>
      </c>
      <c r="C10" s="7" t="s">
        <v>19</v>
      </c>
      <c r="D10" s="6" t="s">
        <v>20</v>
      </c>
      <c r="E10" s="8">
        <v>0.27365</v>
      </c>
      <c r="F10" s="9">
        <v>49</v>
      </c>
      <c r="G10" s="8">
        <v>45</v>
      </c>
      <c r="H10" s="8">
        <v>54</v>
      </c>
      <c r="I10" s="10">
        <f>ROUND((F10+G10+H10)/3,2)</f>
        <v>49.33</v>
      </c>
      <c r="J10" s="10">
        <f>AVEDEV(F10:H10)</f>
        <v>3.111111111111112</v>
      </c>
      <c r="K10" s="10">
        <f>J10/I10*100</f>
        <v>6.3067324368763682</v>
      </c>
      <c r="L10" s="11">
        <v>12000</v>
      </c>
      <c r="M10" s="12">
        <f>L10*49.33</f>
        <v>591960</v>
      </c>
    </row>
    <row r="11" spans="1:13" ht="60.75" customHeight="1">
      <c r="A11" s="6">
        <v>2</v>
      </c>
      <c r="B11" s="28"/>
      <c r="C11" s="7" t="s">
        <v>21</v>
      </c>
      <c r="D11" s="6" t="s">
        <v>20</v>
      </c>
      <c r="E11" s="8">
        <v>8.1199999999999994E-2</v>
      </c>
      <c r="F11" s="9">
        <v>58</v>
      </c>
      <c r="G11" s="8">
        <v>57</v>
      </c>
      <c r="H11" s="8">
        <v>62</v>
      </c>
      <c r="I11" s="10">
        <f t="shared" ref="I11:I16" si="0">ROUND((F11+G11+H11)/3,2)</f>
        <v>59</v>
      </c>
      <c r="J11" s="10">
        <f t="shared" ref="J11:J16" si="1">AVEDEV(F11:H11)</f>
        <v>2</v>
      </c>
      <c r="K11" s="10">
        <f t="shared" ref="K11:K16" si="2">J11/I11*100</f>
        <v>3.3898305084745761</v>
      </c>
      <c r="L11" s="11">
        <v>3900</v>
      </c>
      <c r="M11" s="12">
        <f t="shared" ref="M11:M16" si="3">I11*L11</f>
        <v>230100</v>
      </c>
    </row>
    <row r="12" spans="1:13" ht="73.5" customHeight="1">
      <c r="A12" s="6">
        <v>3</v>
      </c>
      <c r="B12" s="28"/>
      <c r="C12" s="7" t="s">
        <v>22</v>
      </c>
      <c r="D12" s="6" t="s">
        <v>20</v>
      </c>
      <c r="E12" s="8">
        <v>7.0000000000000007E-2</v>
      </c>
      <c r="F12" s="9">
        <v>47</v>
      </c>
      <c r="G12" s="8">
        <v>45</v>
      </c>
      <c r="H12" s="8">
        <v>50</v>
      </c>
      <c r="I12" s="10">
        <f t="shared" si="0"/>
        <v>47.33</v>
      </c>
      <c r="J12" s="10">
        <f t="shared" si="1"/>
        <v>1.7777777777777786</v>
      </c>
      <c r="K12" s="10">
        <f t="shared" si="2"/>
        <v>3.756133061013688</v>
      </c>
      <c r="L12" s="11">
        <v>3500</v>
      </c>
      <c r="M12" s="12">
        <f t="shared" si="3"/>
        <v>165655</v>
      </c>
    </row>
    <row r="13" spans="1:13" ht="54" customHeight="1">
      <c r="A13" s="6">
        <v>4</v>
      </c>
      <c r="B13" s="28"/>
      <c r="C13" s="7" t="s">
        <v>23</v>
      </c>
      <c r="D13" s="6" t="s">
        <v>24</v>
      </c>
      <c r="E13" s="8">
        <v>1.035E-2</v>
      </c>
      <c r="F13" s="14">
        <v>171</v>
      </c>
      <c r="G13" s="8">
        <v>170</v>
      </c>
      <c r="H13" s="8">
        <v>175</v>
      </c>
      <c r="I13" s="10">
        <f t="shared" si="0"/>
        <v>172</v>
      </c>
      <c r="J13" s="10">
        <f t="shared" si="1"/>
        <v>2</v>
      </c>
      <c r="K13" s="10">
        <f t="shared" si="2"/>
        <v>1.1627906976744187</v>
      </c>
      <c r="L13" s="11">
        <v>530</v>
      </c>
      <c r="M13" s="12">
        <f t="shared" si="3"/>
        <v>91160</v>
      </c>
    </row>
    <row r="14" spans="1:13" ht="71.25" customHeight="1">
      <c r="A14" s="6">
        <v>5</v>
      </c>
      <c r="B14" s="15"/>
      <c r="C14" s="7" t="s">
        <v>25</v>
      </c>
      <c r="D14" s="6" t="s">
        <v>24</v>
      </c>
      <c r="E14" s="8">
        <v>2.0400000000000001E-2</v>
      </c>
      <c r="F14" s="8">
        <v>361</v>
      </c>
      <c r="G14" s="8">
        <v>359</v>
      </c>
      <c r="H14" s="8">
        <v>370</v>
      </c>
      <c r="I14" s="10">
        <f t="shared" si="0"/>
        <v>363.33</v>
      </c>
      <c r="J14" s="10">
        <f t="shared" si="1"/>
        <v>4.4444444444444384</v>
      </c>
      <c r="K14" s="10">
        <f t="shared" si="2"/>
        <v>1.2232528127169346</v>
      </c>
      <c r="L14" s="11">
        <v>1000</v>
      </c>
      <c r="M14" s="12">
        <f t="shared" si="3"/>
        <v>363330</v>
      </c>
    </row>
    <row r="15" spans="1:13" ht="30.75" customHeight="1">
      <c r="A15" s="6">
        <v>6</v>
      </c>
      <c r="B15" s="15"/>
      <c r="C15" s="7" t="s">
        <v>26</v>
      </c>
      <c r="D15" s="6" t="s">
        <v>24</v>
      </c>
      <c r="E15" s="8">
        <v>3.7629999999999997E-2</v>
      </c>
      <c r="F15" s="8">
        <v>256</v>
      </c>
      <c r="G15" s="8">
        <v>252</v>
      </c>
      <c r="H15" s="8">
        <v>262</v>
      </c>
      <c r="I15" s="10">
        <f t="shared" si="0"/>
        <v>256.67</v>
      </c>
      <c r="J15" s="10">
        <f t="shared" si="1"/>
        <v>3.555555555555562</v>
      </c>
      <c r="K15" s="10">
        <f t="shared" si="2"/>
        <v>1.3852633948476885</v>
      </c>
      <c r="L15" s="11">
        <v>1800</v>
      </c>
      <c r="M15" s="12">
        <f t="shared" si="3"/>
        <v>462006</v>
      </c>
    </row>
    <row r="16" spans="1:13" ht="48.75" customHeight="1">
      <c r="A16" s="6">
        <v>7</v>
      </c>
      <c r="B16" s="15"/>
      <c r="C16" s="7" t="s">
        <v>27</v>
      </c>
      <c r="D16" s="6" t="s">
        <v>24</v>
      </c>
      <c r="E16" s="8">
        <v>6.3E-3</v>
      </c>
      <c r="F16" s="16">
        <v>420</v>
      </c>
      <c r="G16" s="8">
        <v>415</v>
      </c>
      <c r="H16" s="8">
        <v>430</v>
      </c>
      <c r="I16" s="10">
        <f t="shared" si="0"/>
        <v>421.67</v>
      </c>
      <c r="J16" s="10">
        <f t="shared" si="1"/>
        <v>5.5555555555555616</v>
      </c>
      <c r="K16" s="10">
        <f t="shared" si="2"/>
        <v>1.317512641533797</v>
      </c>
      <c r="L16" s="11">
        <v>300</v>
      </c>
      <c r="M16" s="12">
        <f t="shared" si="3"/>
        <v>126501</v>
      </c>
    </row>
    <row r="17" spans="1:13">
      <c r="A17" s="17"/>
      <c r="B17" s="18" t="s">
        <v>28</v>
      </c>
      <c r="C17" s="19"/>
      <c r="D17" s="17"/>
      <c r="E17" s="20"/>
      <c r="F17" s="20"/>
      <c r="G17" s="20"/>
      <c r="H17" s="20"/>
      <c r="I17" s="21"/>
      <c r="J17" s="21"/>
      <c r="K17" s="21"/>
      <c r="L17" s="22">
        <f>SUM(L10:L16)</f>
        <v>23030</v>
      </c>
      <c r="M17" s="26">
        <f>SUM(M10:M16)</f>
        <v>2030712</v>
      </c>
    </row>
    <row r="18" spans="1:13">
      <c r="A18" s="23"/>
      <c r="B18" s="23"/>
      <c r="C18" s="13"/>
      <c r="D18" s="13"/>
      <c r="E18" s="13"/>
      <c r="F18" s="13"/>
      <c r="G18" s="13"/>
      <c r="H18" s="13"/>
      <c r="I18" s="24"/>
      <c r="J18" s="24"/>
      <c r="K18" s="24"/>
      <c r="L18" s="25"/>
      <c r="M18" s="13"/>
    </row>
    <row r="19" spans="1:13" ht="18.75">
      <c r="A19" s="29" t="s">
        <v>30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>
      <c r="A20" s="23"/>
      <c r="B20" s="23"/>
      <c r="C20" s="13"/>
      <c r="D20" s="13"/>
      <c r="E20" s="13"/>
      <c r="F20" s="13"/>
      <c r="G20" s="13"/>
      <c r="H20" s="13"/>
      <c r="I20" s="24"/>
      <c r="J20" s="24"/>
      <c r="K20" s="24"/>
      <c r="L20" s="25"/>
      <c r="M20" s="13"/>
    </row>
  </sheetData>
  <mergeCells count="10">
    <mergeCell ref="A1:M1"/>
    <mergeCell ref="A2:M2"/>
    <mergeCell ref="A3:M3"/>
    <mergeCell ref="A4:I4"/>
    <mergeCell ref="A5:I5"/>
    <mergeCell ref="A7:I7"/>
    <mergeCell ref="A8:I8"/>
    <mergeCell ref="B10:B13"/>
    <mergeCell ref="A19:M19"/>
    <mergeCell ref="A6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Заведующая</dc:creator>
  <cp:lastModifiedBy>Олег А. Клюшников</cp:lastModifiedBy>
  <dcterms:created xsi:type="dcterms:W3CDTF">2020-10-30T14:03:55Z</dcterms:created>
  <dcterms:modified xsi:type="dcterms:W3CDTF">2020-11-26T07:00:06Z</dcterms:modified>
</cp:coreProperties>
</file>