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НМЦК!$A$6:$N$7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L7" i="1"/>
  <c r="K7"/>
  <c r="M7"/>
  <c r="K6"/>
  <c r="L6"/>
  <c r="M6"/>
  <c r="N6"/>
  <c r="F6"/>
  <c r="H6"/>
  <c r="J6"/>
  <c r="F7"/>
  <c r="H7"/>
  <c r="J7"/>
  <c r="N7"/>
  <c r="F8"/>
  <c r="J8"/>
  <c r="H8"/>
  <c r="N8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<sst xmlns="http://schemas.openxmlformats.org/spreadsheetml/2006/main" count="28" uniqueCount="23">
  <si>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</si>
  <si>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</si>
  <si>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</si>
  <si>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</si>
  <si>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</si>
  <si>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</si>
  <si>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</si>
  <si>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</si>
  <si>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</si>
  <si>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</si>
  <si>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</si>
  <si>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</si>
  <si>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</si>
  <si>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</si>
  <si>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</si>
  <si>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</si>
  <si>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трубок для аспирации и ирригации</t>
  </si>
  <si>
    <t>Источник 1
 КП № 3471 от 20.10.2022</t>
  </si>
  <si>
    <t>Источник 2
 КП № 3471 от 20.10.2022</t>
  </si>
  <si>
    <t>Источник 3
 КП № б/н от 20.10.2022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</si>
  <si>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875 774,69 рубля </t>
    </r>
    <r>
      <rPr>
        <sz val="12"/>
        <rFont val="Times New Roman"/>
        <family val="1"/>
        <charset val="204"/>
      </rPr>
      <t>(Восемьсот семьдесят пять тысяч семьсот семьдесят четыре рубля 69 копеек).</t>
    </r>
  </si>
  <si>
    <t>Трубка силиконовая</t>
  </si>
  <si>
    <t>Трубка ирригационная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</si>
</sst>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0</xdr:rowOff>
    </xdr:from>
    <xdr:to>
      <xdr:col>13</xdr:col>
      <xdr:colOff>1390650</xdr:colOff>
      <xdr:row>7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2"/>
  <sheetViews>
    <sheetView tabSelected="1" zoomScaleNormal="130" workbookViewId="0">
      <selection activeCell="J23" sqref="J23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7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5" t="s">
        <v>13</v>
      </c>
    </row>
    <row r="5" spans="1:14" ht="29.25" customHeight="1">
      <c r="A5" s="31"/>
      <c r="B5" s="32"/>
      <c r="C5" s="31"/>
      <c r="D5" s="29"/>
      <c r="E5" s="26" t="s">
        <v>17</v>
      </c>
      <c r="F5" s="26"/>
      <c r="G5" s="26" t="s">
        <v>18</v>
      </c>
      <c r="H5" s="26"/>
      <c r="I5" s="26" t="s">
        <v>19</v>
      </c>
      <c r="J5" s="26"/>
      <c r="K5" s="24"/>
      <c r="L5" s="24"/>
      <c r="M5" s="24"/>
      <c r="N5" s="25"/>
    </row>
    <row r="6" spans="1:14">
      <c r="A6" s="10">
        <v>1</v>
      </c>
      <c r="B6" s="21" t="s">
        <v>21</v>
      </c>
      <c r="C6" s="22" t="s">
        <v>12</v>
      </c>
      <c r="D6" s="23">
        <v>7</v>
      </c>
      <c r="E6" s="19">
        <v>90000</v>
      </c>
      <c r="F6" s="11">
        <f>D6*E6</f>
        <v>630000</v>
      </c>
      <c r="G6" s="19">
        <v>85000</v>
      </c>
      <c r="H6" s="11">
        <f>G6*D6</f>
        <v>595000</v>
      </c>
      <c r="I6" s="19">
        <v>84880</v>
      </c>
      <c r="J6" s="11">
        <f>I6*D6</f>
        <v>594160</v>
      </c>
      <c r="K6" s="11">
        <f>(E6+G6+I6)/3</f>
        <v>86626.666666666672</v>
      </c>
      <c r="L6" s="8">
        <f>STDEV(E6,G6,I6)</f>
        <v>2922.0084416945083</v>
      </c>
      <c r="M6" s="12">
        <f>L6/K6</f>
        <v>3.3731050196565818E-2</v>
      </c>
      <c r="N6" s="13">
        <f>ROUND(K6,2)*D6</f>
        <v>606386.68999999994</v>
      </c>
    </row>
    <row r="7" spans="1:14" s="6" customFormat="1">
      <c r="A7" s="10">
        <v>2</v>
      </c>
      <c r="B7" s="21" t="s">
        <v>22</v>
      </c>
      <c r="C7" s="22" t="s">
        <v>12</v>
      </c>
      <c r="D7" s="23">
        <v>7</v>
      </c>
      <c r="E7" s="19">
        <v>40000</v>
      </c>
      <c r="F7" s="11">
        <f>D7*E7</f>
        <v>280000</v>
      </c>
      <c r="G7" s="19">
        <v>39000</v>
      </c>
      <c r="H7" s="11">
        <f>G7*D7</f>
        <v>273000</v>
      </c>
      <c r="I7" s="19">
        <v>36452</v>
      </c>
      <c r="J7" s="11">
        <f>I7*D7</f>
        <v>255164</v>
      </c>
      <c r="K7" s="11">
        <f>(E7+G7+I7)/3</f>
        <v>38484</v>
      </c>
      <c r="L7" s="8">
        <f>STDEV(E7,G7,I7)</f>
        <v>1829.4173935983008</v>
      </c>
      <c r="M7" s="12">
        <f>L7/K7</f>
        <v>4.7537090572661388E-2</v>
      </c>
      <c r="N7" s="13">
        <f>ROUND(K7,2)*D7</f>
        <v>269388</v>
      </c>
    </row>
    <row r="8" spans="1:14">
      <c r="A8" s="14"/>
      <c r="B8" s="18" t="s">
        <v>10</v>
      </c>
      <c r="C8" s="15"/>
      <c r="D8" s="16"/>
      <c r="E8" s="17"/>
      <c r="F8" s="17">
        <f>SUM(F6:F7)</f>
        <v>910000</v>
      </c>
      <c r="G8" s="17"/>
      <c r="H8" s="17">
        <f>SUM(H6:H7)</f>
        <v>868000</v>
      </c>
      <c r="I8" s="17"/>
      <c r="J8" s="17">
        <f>SUM(J6:J7)</f>
        <v>849324</v>
      </c>
      <c r="K8" s="17"/>
      <c r="L8" s="17"/>
      <c r="M8" s="17"/>
      <c r="N8" s="17">
        <f>SUM(N6:N7)</f>
        <v>875774.69</v>
      </c>
    </row>
    <row r="12" spans="1:14" ht="15.75">
      <c r="A12" s="7"/>
      <c r="B12" s="28" t="s">
        <v>20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2022-11-03T09:19:41Z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