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2020\Приобретение сантехнических товаров 2020г\"/>
    </mc:Choice>
  </mc:AlternateContent>
  <bookViews>
    <workbookView xWindow="0" yWindow="0" windowWidth="7470" windowHeight="2670"/>
  </bookViews>
  <sheets>
    <sheet name="Расчет цены (2)" sheetId="3" r:id="rId1"/>
  </sheets>
  <calcPr calcId="162913" iterate="1"/>
</workbook>
</file>

<file path=xl/calcChain.xml><?xml version="1.0" encoding="utf-8"?>
<calcChain xmlns="http://schemas.openxmlformats.org/spreadsheetml/2006/main">
  <c r="R55" i="3" l="1"/>
  <c r="O12" i="3" l="1"/>
  <c r="P12" i="3" s="1"/>
  <c r="Q12" i="3" s="1"/>
  <c r="R12" i="3" s="1"/>
  <c r="M12" i="3"/>
  <c r="N12" i="3" s="1"/>
  <c r="L12" i="3"/>
  <c r="L54" i="3"/>
  <c r="M54" i="3"/>
  <c r="O54" i="3"/>
  <c r="P54" i="3" s="1"/>
  <c r="Q54" i="3" s="1"/>
  <c r="R54" i="3" s="1"/>
  <c r="L53" i="3"/>
  <c r="M53" i="3"/>
  <c r="N53" i="3" s="1"/>
  <c r="O53" i="3"/>
  <c r="P53" i="3" s="1"/>
  <c r="Q53" i="3" s="1"/>
  <c r="R53" i="3" s="1"/>
  <c r="L52" i="3"/>
  <c r="M52" i="3"/>
  <c r="N52" i="3" s="1"/>
  <c r="O52" i="3"/>
  <c r="P52" i="3" s="1"/>
  <c r="Q52" i="3" s="1"/>
  <c r="R52" i="3" s="1"/>
  <c r="L51" i="3"/>
  <c r="M51" i="3"/>
  <c r="N51" i="3" s="1"/>
  <c r="O51" i="3"/>
  <c r="P51" i="3" s="1"/>
  <c r="Q51" i="3" s="1"/>
  <c r="R51" i="3" s="1"/>
  <c r="L50" i="3"/>
  <c r="M50" i="3"/>
  <c r="O50" i="3"/>
  <c r="P50" i="3" s="1"/>
  <c r="Q50" i="3" s="1"/>
  <c r="R50" i="3" s="1"/>
  <c r="L49" i="3"/>
  <c r="M49" i="3"/>
  <c r="O49" i="3"/>
  <c r="P49" i="3" s="1"/>
  <c r="Q49" i="3" s="1"/>
  <c r="R49" i="3" s="1"/>
  <c r="L48" i="3"/>
  <c r="M48" i="3"/>
  <c r="O48" i="3"/>
  <c r="P48" i="3" s="1"/>
  <c r="Q48" i="3" s="1"/>
  <c r="R48" i="3" s="1"/>
  <c r="L47" i="3"/>
  <c r="M47" i="3"/>
  <c r="N47" i="3" s="1"/>
  <c r="O47" i="3"/>
  <c r="P47" i="3" s="1"/>
  <c r="Q47" i="3" s="1"/>
  <c r="R47" i="3" s="1"/>
  <c r="L46" i="3"/>
  <c r="M46" i="3"/>
  <c r="O46" i="3"/>
  <c r="P46" i="3" s="1"/>
  <c r="Q46" i="3" s="1"/>
  <c r="R46" i="3" s="1"/>
  <c r="L45" i="3"/>
  <c r="M45" i="3"/>
  <c r="O45" i="3"/>
  <c r="P45" i="3" s="1"/>
  <c r="Q45" i="3" s="1"/>
  <c r="R45" i="3" s="1"/>
  <c r="L44" i="3"/>
  <c r="M44" i="3"/>
  <c r="O44" i="3"/>
  <c r="P44" i="3" s="1"/>
  <c r="Q44" i="3" s="1"/>
  <c r="R44" i="3" s="1"/>
  <c r="L43" i="3"/>
  <c r="M43" i="3"/>
  <c r="O43" i="3"/>
  <c r="P43" i="3" s="1"/>
  <c r="Q43" i="3" s="1"/>
  <c r="R43" i="3" s="1"/>
  <c r="L42" i="3"/>
  <c r="M42" i="3"/>
  <c r="O42" i="3"/>
  <c r="P42" i="3" s="1"/>
  <c r="Q42" i="3" s="1"/>
  <c r="R42" i="3" s="1"/>
  <c r="L41" i="3"/>
  <c r="M41" i="3"/>
  <c r="O41" i="3"/>
  <c r="P41" i="3" s="1"/>
  <c r="Q41" i="3" s="1"/>
  <c r="R41" i="3" s="1"/>
  <c r="L40" i="3"/>
  <c r="M40" i="3"/>
  <c r="O40" i="3"/>
  <c r="P40" i="3" s="1"/>
  <c r="Q40" i="3" s="1"/>
  <c r="R40" i="3" s="1"/>
  <c r="L39" i="3"/>
  <c r="M39" i="3"/>
  <c r="O39" i="3"/>
  <c r="P39" i="3" s="1"/>
  <c r="Q39" i="3" s="1"/>
  <c r="R39" i="3" s="1"/>
  <c r="L38" i="3"/>
  <c r="M38" i="3"/>
  <c r="O38" i="3"/>
  <c r="P38" i="3" s="1"/>
  <c r="Q38" i="3" s="1"/>
  <c r="R38" i="3" s="1"/>
  <c r="L37" i="3"/>
  <c r="M37" i="3"/>
  <c r="N37" i="3" s="1"/>
  <c r="O37" i="3"/>
  <c r="P37" i="3" s="1"/>
  <c r="Q37" i="3" s="1"/>
  <c r="R37" i="3" s="1"/>
  <c r="L36" i="3"/>
  <c r="M36" i="3"/>
  <c r="O36" i="3"/>
  <c r="P36" i="3" s="1"/>
  <c r="Q36" i="3" s="1"/>
  <c r="R36" i="3" s="1"/>
  <c r="L15" i="3"/>
  <c r="M15" i="3"/>
  <c r="O15" i="3"/>
  <c r="P15" i="3" s="1"/>
  <c r="Q15" i="3" s="1"/>
  <c r="R15" i="3" s="1"/>
  <c r="L14" i="3"/>
  <c r="M14" i="3"/>
  <c r="N14" i="3" s="1"/>
  <c r="O14" i="3"/>
  <c r="P14" i="3" s="1"/>
  <c r="Q14" i="3" s="1"/>
  <c r="R14" i="3" s="1"/>
  <c r="N39" i="3" l="1"/>
  <c r="N38" i="3"/>
  <c r="N46" i="3"/>
  <c r="N42" i="3"/>
  <c r="N36" i="3"/>
  <c r="N41" i="3"/>
  <c r="N45" i="3"/>
  <c r="N50" i="3"/>
  <c r="N15" i="3"/>
  <c r="N40" i="3"/>
  <c r="N44" i="3"/>
  <c r="N49" i="3"/>
  <c r="N43" i="3"/>
  <c r="N48" i="3"/>
  <c r="N54" i="3"/>
  <c r="O35" i="3"/>
  <c r="P35" i="3" s="1"/>
  <c r="Q35" i="3" s="1"/>
  <c r="R35" i="3" s="1"/>
  <c r="M35" i="3"/>
  <c r="L35" i="3"/>
  <c r="O34" i="3"/>
  <c r="P34" i="3" s="1"/>
  <c r="Q34" i="3" s="1"/>
  <c r="R34" i="3" s="1"/>
  <c r="M34" i="3"/>
  <c r="L34" i="3"/>
  <c r="O33" i="3"/>
  <c r="P33" i="3" s="1"/>
  <c r="Q33" i="3" s="1"/>
  <c r="R33" i="3" s="1"/>
  <c r="M33" i="3"/>
  <c r="L33" i="3"/>
  <c r="O32" i="3"/>
  <c r="P32" i="3" s="1"/>
  <c r="Q32" i="3" s="1"/>
  <c r="R32" i="3" s="1"/>
  <c r="M32" i="3"/>
  <c r="L32" i="3"/>
  <c r="O31" i="3"/>
  <c r="P31" i="3" s="1"/>
  <c r="Q31" i="3" s="1"/>
  <c r="R31" i="3" s="1"/>
  <c r="M31" i="3"/>
  <c r="L31" i="3"/>
  <c r="O30" i="3"/>
  <c r="P30" i="3" s="1"/>
  <c r="Q30" i="3" s="1"/>
  <c r="R30" i="3" s="1"/>
  <c r="M30" i="3"/>
  <c r="L30" i="3"/>
  <c r="O29" i="3"/>
  <c r="P29" i="3" s="1"/>
  <c r="Q29" i="3" s="1"/>
  <c r="R29" i="3" s="1"/>
  <c r="M29" i="3"/>
  <c r="L29" i="3"/>
  <c r="O28" i="3"/>
  <c r="P28" i="3" s="1"/>
  <c r="Q28" i="3" s="1"/>
  <c r="R28" i="3" s="1"/>
  <c r="M28" i="3"/>
  <c r="L28" i="3"/>
  <c r="O27" i="3"/>
  <c r="P27" i="3" s="1"/>
  <c r="Q27" i="3" s="1"/>
  <c r="R27" i="3" s="1"/>
  <c r="M27" i="3"/>
  <c r="L27" i="3"/>
  <c r="O26" i="3"/>
  <c r="P26" i="3" s="1"/>
  <c r="Q26" i="3" s="1"/>
  <c r="R26" i="3" s="1"/>
  <c r="M26" i="3"/>
  <c r="L26" i="3"/>
  <c r="O25" i="3"/>
  <c r="P25" i="3" s="1"/>
  <c r="Q25" i="3" s="1"/>
  <c r="R25" i="3" s="1"/>
  <c r="M25" i="3"/>
  <c r="L25" i="3"/>
  <c r="O24" i="3"/>
  <c r="P24" i="3" s="1"/>
  <c r="Q24" i="3" s="1"/>
  <c r="R24" i="3" s="1"/>
  <c r="M24" i="3"/>
  <c r="L24" i="3"/>
  <c r="O23" i="3"/>
  <c r="P23" i="3" s="1"/>
  <c r="Q23" i="3" s="1"/>
  <c r="R23" i="3" s="1"/>
  <c r="M23" i="3"/>
  <c r="L23" i="3"/>
  <c r="O22" i="3"/>
  <c r="P22" i="3" s="1"/>
  <c r="Q22" i="3" s="1"/>
  <c r="R22" i="3" s="1"/>
  <c r="M22" i="3"/>
  <c r="L22" i="3"/>
  <c r="O21" i="3"/>
  <c r="P21" i="3" s="1"/>
  <c r="Q21" i="3" s="1"/>
  <c r="R21" i="3" s="1"/>
  <c r="M21" i="3"/>
  <c r="L21" i="3"/>
  <c r="O20" i="3"/>
  <c r="P20" i="3" s="1"/>
  <c r="Q20" i="3" s="1"/>
  <c r="R20" i="3" s="1"/>
  <c r="M20" i="3"/>
  <c r="L20" i="3"/>
  <c r="O18" i="3"/>
  <c r="P18" i="3" s="1"/>
  <c r="Q18" i="3" s="1"/>
  <c r="R18" i="3" s="1"/>
  <c r="M18" i="3"/>
  <c r="L18" i="3"/>
  <c r="O17" i="3"/>
  <c r="P17" i="3" s="1"/>
  <c r="Q17" i="3" s="1"/>
  <c r="R17" i="3" s="1"/>
  <c r="M17" i="3"/>
  <c r="L17" i="3"/>
  <c r="O16" i="3"/>
  <c r="P16" i="3" s="1"/>
  <c r="Q16" i="3" s="1"/>
  <c r="R16" i="3" s="1"/>
  <c r="M16" i="3"/>
  <c r="L16" i="3"/>
  <c r="O13" i="3"/>
  <c r="P13" i="3" s="1"/>
  <c r="Q13" i="3" s="1"/>
  <c r="R13" i="3" s="1"/>
  <c r="M13" i="3"/>
  <c r="L13" i="3"/>
  <c r="O11" i="3"/>
  <c r="P11" i="3" s="1"/>
  <c r="Q11" i="3" s="1"/>
  <c r="R11" i="3" s="1"/>
  <c r="M11" i="3"/>
  <c r="L11" i="3"/>
  <c r="O10" i="3"/>
  <c r="P10" i="3" s="1"/>
  <c r="Q10" i="3" s="1"/>
  <c r="R10" i="3" s="1"/>
  <c r="M10" i="3"/>
  <c r="L10" i="3"/>
  <c r="O9" i="3"/>
  <c r="P9" i="3" s="1"/>
  <c r="Q9" i="3" s="1"/>
  <c r="R9" i="3" s="1"/>
  <c r="M9" i="3"/>
  <c r="L9" i="3"/>
  <c r="O8" i="3"/>
  <c r="P8" i="3" s="1"/>
  <c r="Q8" i="3" s="1"/>
  <c r="R8" i="3" s="1"/>
  <c r="M8" i="3"/>
  <c r="L8" i="3"/>
  <c r="O7" i="3"/>
  <c r="P7" i="3" s="1"/>
  <c r="Q7" i="3" s="1"/>
  <c r="R7" i="3" s="1"/>
  <c r="M7" i="3"/>
  <c r="L7" i="3"/>
  <c r="N27" i="3" l="1"/>
  <c r="N35" i="3"/>
  <c r="N8" i="3"/>
  <c r="N10" i="3"/>
  <c r="N30" i="3"/>
  <c r="N29" i="3"/>
  <c r="N26" i="3"/>
  <c r="N25" i="3"/>
  <c r="N23" i="3"/>
  <c r="N16" i="3"/>
  <c r="N34" i="3"/>
  <c r="N32" i="3"/>
  <c r="N31" i="3"/>
  <c r="N22" i="3"/>
  <c r="N18" i="3"/>
  <c r="N17" i="3"/>
  <c r="N13" i="3"/>
  <c r="N11" i="3"/>
  <c r="N7" i="3"/>
  <c r="N33" i="3"/>
  <c r="N28" i="3"/>
  <c r="N24" i="3"/>
  <c r="N21" i="3"/>
  <c r="N20" i="3"/>
  <c r="N9" i="3"/>
  <c r="O19" i="3"/>
  <c r="P19" i="3" s="1"/>
  <c r="Q19" i="3" s="1"/>
  <c r="M19" i="3"/>
  <c r="L19" i="3"/>
  <c r="N19" i="3" l="1"/>
  <c r="R19" i="3"/>
</calcChain>
</file>

<file path=xl/sharedStrings.xml><?xml version="1.0" encoding="utf-8"?>
<sst xmlns="http://schemas.openxmlformats.org/spreadsheetml/2006/main" count="148" uniqueCount="77">
  <si>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</si>
  <si>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</si>
  <si>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</si>
  <si>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</si>
  <si>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</si>
  <si>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</si>
  <si>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</si>
  <si>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</si>
  <si>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</si>
  <si>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</si>
  <si>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</si>
  <si>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</si>
  <si>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</si>
  <si>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</si>
  <si>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</si>
  <si>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КП 1</t>
  </si>
  <si>
    <t>КП 2</t>
  </si>
  <si>
    <t>КП 3</t>
  </si>
  <si>
    <t>Разина Н.В.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</si>
  <si>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</si>
  <si>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</si>
  <si>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</si>
  <si>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</si>
  <si>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</si>
  <si>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м</t>
  </si>
  <si>
    <t>Специалист в сфере закупок</t>
  </si>
  <si>
    <t>шт</t>
  </si>
  <si>
    <t>к техническому заданию   на приобретение сантехнических товаров в 2020 году для нужд ГАУСО МО  «Ступинский КЦCОН»</t>
  </si>
  <si>
    <t>Днища колодца КДЦ-10</t>
  </si>
  <si>
    <t>Кольцо стеновое КЦ10-9</t>
  </si>
  <si>
    <t>Плита перекрытия колодца КЦП1-10-1</t>
  </si>
  <si>
    <t>Кольцо стеновое КЦ15-9</t>
  </si>
  <si>
    <t>Кольцо стеновое КЦ10-6</t>
  </si>
  <si>
    <t>Кольцо стеновое КЦ15-6</t>
  </si>
  <si>
    <t>Плита перекрытия колодца КЦП1-15-1</t>
  </si>
  <si>
    <t>Люк пластик</t>
  </si>
  <si>
    <t>Труба ПНД ПЭ100 д110х6,3 SDR17,6 ГОСТ 18599-2001</t>
  </si>
  <si>
    <t>Труба ПНД ПЭ100 д25х2,3 SDR11 ГОСТ 18599-2001</t>
  </si>
  <si>
    <t>Отвод литой 90град д110мм ПЭ100 SDR17</t>
  </si>
  <si>
    <t>Отвод литой 45град д110мм ПЭ100 SDR17</t>
  </si>
  <si>
    <t>ПНД Седелка 110х3/4"болт</t>
  </si>
  <si>
    <t>Пожарная подставка фланцевая  ППФ 100 с цпп,оцинк,лит</t>
  </si>
  <si>
    <t>Фланец д100, расточенный под ПЭ втулку д110 PN10</t>
  </si>
  <si>
    <t>Втулка под фланец литая удлиненная д110 мм ПЭ100 SDR17</t>
  </si>
  <si>
    <t>Задвижка с обрезиненным клином (аналог МЗВ, тип 30ч39р) ду100 ру 16 в комплекте со штурвалом</t>
  </si>
  <si>
    <t>Кран шаровой полный проход В-Н бабочка 3/4"</t>
  </si>
  <si>
    <t>ПНД Муфта нар.резьба 25х3/4"</t>
  </si>
  <si>
    <t>Муфта вн.резьба 25х3/4"</t>
  </si>
  <si>
    <t>Заглушка (н.р.) 1/2"</t>
  </si>
  <si>
    <t>Гидрант стальной L-1500</t>
  </si>
  <si>
    <t>Труба НПВХ SN4 160Х4,0Х6080 Хемкор</t>
  </si>
  <si>
    <t>Труба НПВХ SN4 110Х3,2Х6060 Хемкор</t>
  </si>
  <si>
    <t>Труба НПВХ SN4 110Х3,2Х4000</t>
  </si>
  <si>
    <t>Отвод ПВХ, 110, угол45</t>
  </si>
  <si>
    <t>Труба э/с 57х3/125 ППУ ПЭ</t>
  </si>
  <si>
    <t>Труба ст.вгп Ду40(48)х3,0-1-ППУ-ПЭ/125</t>
  </si>
  <si>
    <t>Труба ВГП 32х2,8/110 ППУ ПЭ</t>
  </si>
  <si>
    <t>Труба ст.вгп 25х3,0-1-ППУ-ПЭ(110)-сп</t>
  </si>
  <si>
    <t>Тройник ст э/св 57х3,0/125 ППУ ПЭ-сп</t>
  </si>
  <si>
    <t>Тройник ст вгп Ду40(48)х3-Ду40(48)х3-1-ППУ-ПЭ L=900mm L1=700mm</t>
  </si>
  <si>
    <t>Тройник ст вгп Ду32(42,3)х2,8-Ду32(42,3)х2,8-1-ППУ-ПЭ L=900mm L1=700mm</t>
  </si>
  <si>
    <t>Переход ст эсв 57х3-вгп Ду32(42,3)х2,8-1-ППУ-ПЭ L=900mm</t>
  </si>
  <si>
    <t>Переход ст эсв 57х3-вгп Ду25(33,5)х2,8-1-ППУ-ПЭ L=900mm</t>
  </si>
  <si>
    <t>Переход ст вгп  Ду40(48)х3-Ду25(33,5)х2,8-1-ППУ-ПЭ L=900mm</t>
  </si>
  <si>
    <t>Клапан запорный сталь 15с65нж Ду32 Ру16фл</t>
  </si>
  <si>
    <t>Клапан запорный сталь 15с65нж Ду25 Ру16фл</t>
  </si>
  <si>
    <t>Клапан запорный сталь 15с65нж Ду20 Ру16фл</t>
  </si>
  <si>
    <t>Фланец сталь плоский Ду32 Ру10</t>
  </si>
  <si>
    <t>Фланец сталь плоский Ду25 Ру10</t>
  </si>
  <si>
    <t>Фланец сталь плоский Ду20 Ру10</t>
  </si>
  <si>
    <t>Неподвижная опора ст э/св 57х3,0-1-ППУ-ПЭ-сп</t>
  </si>
  <si>
    <t>Неподвижная опора ст вгп Ду40(48)х3-255х16-1-ППУ-ПЭ L=1200mm</t>
  </si>
  <si>
    <t>Неподвижная опора ст вгп Ду32(42,3)х2,8-255х16-1-ППУ-ПЭ L=1200mm</t>
  </si>
  <si>
    <t>СКУ ст эсв 57х3(Ду50)-16-60-1-ППУ-ПЭ</t>
  </si>
  <si>
    <t>СКУ ст эсв вгп Ду40(48)х3-16-60-1-ППУ-ПЭ</t>
  </si>
  <si>
    <t>СКУ ст эсв вгп Ду32(42,3)х2,8-16-50-1-ППУ-ПЭ</t>
  </si>
  <si>
    <t>В результате проведенного расчета принята НМЦД в сумме 1 413 046 рублей 60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</si>
</sst>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distributed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distributed" wrapText="1"/>
    </xf>
    <xf numFmtId="0" fontId="0" fillId="0" borderId="2" xfId="0" applyFill="1" applyBorder="1" applyAlignment="1">
      <alignment horizontal="center" vertical="distributed"/>
    </xf>
    <xf numFmtId="1" fontId="0" fillId="0" borderId="2" xfId="0" applyNumberFormat="1" applyFont="1" applyFill="1" applyBorder="1" applyAlignment="1">
      <alignment horizontal="center" vertical="distributed"/>
    </xf>
    <xf numFmtId="43" fontId="6" fillId="2" borderId="2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zoomScale="70" zoomScaleNormal="70" workbookViewId="0">
      <selection activeCell="N62" sqref="N62"/>
    </sheetView>
  </sheetViews>
  <sheetFormatPr defaultRowHeight="12.75" x14ac:dyDescent="0.2"/>
  <cols>
    <col min="1" max="1" width="5.42578125" style="1" customWidth="1"/>
    <col min="2" max="2" width="59.140625" style="1" customWidth="1"/>
    <col min="3" max="3" width="7.85546875" style="1" customWidth="1"/>
    <col min="4" max="4" width="9.5703125" style="1" customWidth="1"/>
    <col min="5" max="5" width="15.5703125" style="1" customWidth="1"/>
    <col min="6" max="7" width="11.71093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6384" width="9.140625" style="1"/>
  </cols>
  <sheetData>
    <row r="1" spans="1:18" ht="30.75" customHeight="1" x14ac:dyDescent="0.2">
      <c r="O1" s="1" t="s">
        <v>14</v>
      </c>
      <c r="P1" s="32"/>
      <c r="Q1" s="33"/>
      <c r="R1" s="33"/>
    </row>
    <row r="3" spans="1:18" ht="27.75" customHeight="1" x14ac:dyDescent="0.2">
      <c r="A3" s="34" t="s">
        <v>19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69" customHeight="1" x14ac:dyDescent="0.2">
      <c r="A4" s="13"/>
      <c r="B4" s="13"/>
      <c r="C4" s="3"/>
      <c r="D4" s="3"/>
      <c r="E4" s="35" t="s">
        <v>27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13"/>
      <c r="Q4" s="13"/>
      <c r="R4" s="13"/>
    </row>
    <row r="5" spans="1:18" ht="39" customHeight="1" x14ac:dyDescent="0.2">
      <c r="A5" s="36" t="s">
        <v>0</v>
      </c>
      <c r="B5" s="36" t="s">
        <v>10</v>
      </c>
      <c r="C5" s="37" t="s">
        <v>1</v>
      </c>
      <c r="D5" s="37" t="s">
        <v>2</v>
      </c>
      <c r="E5" s="39" t="s">
        <v>3</v>
      </c>
      <c r="F5" s="35"/>
      <c r="G5" s="35"/>
      <c r="H5" s="40"/>
      <c r="I5" s="40"/>
      <c r="J5" s="39" t="s">
        <v>11</v>
      </c>
      <c r="K5" s="41"/>
      <c r="L5" s="42" t="s">
        <v>20</v>
      </c>
      <c r="M5" s="42"/>
      <c r="N5" s="42"/>
      <c r="O5" s="43" t="s">
        <v>21</v>
      </c>
      <c r="P5" s="43"/>
      <c r="Q5" s="43"/>
      <c r="R5" s="43"/>
    </row>
    <row r="6" spans="1:18" ht="196.5" customHeight="1" x14ac:dyDescent="0.2">
      <c r="A6" s="36"/>
      <c r="B6" s="37"/>
      <c r="C6" s="38"/>
      <c r="D6" s="38"/>
      <c r="E6" s="4" t="s">
        <v>15</v>
      </c>
      <c r="F6" s="4" t="s">
        <v>16</v>
      </c>
      <c r="G6" s="4" t="s">
        <v>17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22</v>
      </c>
      <c r="P6" s="12" t="s">
        <v>8</v>
      </c>
      <c r="Q6" s="12" t="s">
        <v>9</v>
      </c>
      <c r="R6" s="12" t="s">
        <v>23</v>
      </c>
    </row>
    <row r="7" spans="1:18" ht="27.75" customHeight="1" x14ac:dyDescent="0.2">
      <c r="A7" s="17">
        <v>1</v>
      </c>
      <c r="B7" s="23" t="s">
        <v>28</v>
      </c>
      <c r="C7" s="20" t="s">
        <v>26</v>
      </c>
      <c r="D7" s="25">
        <v>13</v>
      </c>
      <c r="E7" s="6">
        <v>1621.25</v>
      </c>
      <c r="F7" s="6">
        <v>1537.5</v>
      </c>
      <c r="G7" s="6">
        <v>1587.5</v>
      </c>
      <c r="H7" s="6"/>
      <c r="I7" s="6"/>
      <c r="J7" s="7"/>
      <c r="K7" s="7" t="s">
        <v>7</v>
      </c>
      <c r="L7" s="6">
        <f t="shared" ref="L7:L18" si="0">AVERAGE(E7:G7)</f>
        <v>1582.0833333333333</v>
      </c>
      <c r="M7" s="8">
        <f t="shared" ref="M7:M18" si="1">STDEV(E7:G7)</f>
        <v>42.136929566988307</v>
      </c>
      <c r="N7" s="8">
        <f t="shared" ref="N7:N18" si="2">M7/L7*100</f>
        <v>2.6633824324669986</v>
      </c>
      <c r="O7" s="6">
        <f t="shared" ref="O7:O18" si="3">((D7/3)*(SUM(E7:G7)))</f>
        <v>20567.083333333332</v>
      </c>
      <c r="P7" s="6">
        <f t="shared" ref="P7:P18" si="4">O7/D7</f>
        <v>1582.0833333333333</v>
      </c>
      <c r="Q7" s="6">
        <f t="shared" ref="Q7:Q18" si="5">ROUNDDOWN(P7,2)</f>
        <v>1582.08</v>
      </c>
      <c r="R7" s="6">
        <f t="shared" ref="R7:R18" si="6">Q7*D7</f>
        <v>20567.04</v>
      </c>
    </row>
    <row r="8" spans="1:18" ht="24" customHeight="1" x14ac:dyDescent="0.2">
      <c r="A8" s="17">
        <v>2</v>
      </c>
      <c r="B8" s="23" t="s">
        <v>29</v>
      </c>
      <c r="C8" s="20" t="s">
        <v>26</v>
      </c>
      <c r="D8" s="25">
        <v>22</v>
      </c>
      <c r="E8" s="6">
        <v>2399.4499999999998</v>
      </c>
      <c r="F8" s="6">
        <v>2275.5</v>
      </c>
      <c r="G8" s="6">
        <v>2349.5</v>
      </c>
      <c r="H8" s="6"/>
      <c r="I8" s="6"/>
      <c r="J8" s="7"/>
      <c r="K8" s="7" t="s">
        <v>7</v>
      </c>
      <c r="L8" s="6">
        <f t="shared" si="0"/>
        <v>2341.4833333333331</v>
      </c>
      <c r="M8" s="8">
        <f t="shared" si="1"/>
        <v>62.362655759142612</v>
      </c>
      <c r="N8" s="8">
        <f t="shared" si="2"/>
        <v>2.6633824324669955</v>
      </c>
      <c r="O8" s="6">
        <f t="shared" si="3"/>
        <v>51512.633333333331</v>
      </c>
      <c r="P8" s="6">
        <f t="shared" si="4"/>
        <v>2341.4833333333331</v>
      </c>
      <c r="Q8" s="6">
        <f t="shared" si="5"/>
        <v>2341.48</v>
      </c>
      <c r="R8" s="6">
        <f t="shared" si="6"/>
        <v>51512.56</v>
      </c>
    </row>
    <row r="9" spans="1:18" ht="24" customHeight="1" x14ac:dyDescent="0.2">
      <c r="A9" s="17">
        <v>3</v>
      </c>
      <c r="B9" s="23" t="s">
        <v>30</v>
      </c>
      <c r="C9" s="20" t="s">
        <v>26</v>
      </c>
      <c r="D9" s="25">
        <v>19</v>
      </c>
      <c r="E9" s="6">
        <v>1750.95</v>
      </c>
      <c r="F9" s="6">
        <v>1660.5</v>
      </c>
      <c r="G9" s="6">
        <v>1714.5</v>
      </c>
      <c r="H9" s="6"/>
      <c r="I9" s="6"/>
      <c r="J9" s="7"/>
      <c r="K9" s="7" t="s">
        <v>7</v>
      </c>
      <c r="L9" s="6">
        <f t="shared" si="0"/>
        <v>1708.6499999999999</v>
      </c>
      <c r="M9" s="8">
        <f t="shared" si="1"/>
        <v>45.50788393234739</v>
      </c>
      <c r="N9" s="8">
        <f t="shared" si="2"/>
        <v>2.6633824324669999</v>
      </c>
      <c r="O9" s="6">
        <f t="shared" si="3"/>
        <v>32464.35</v>
      </c>
      <c r="P9" s="6">
        <f t="shared" si="4"/>
        <v>1708.6499999999999</v>
      </c>
      <c r="Q9" s="6">
        <f t="shared" si="5"/>
        <v>1708.65</v>
      </c>
      <c r="R9" s="6">
        <f t="shared" si="6"/>
        <v>32464.350000000002</v>
      </c>
    </row>
    <row r="10" spans="1:18" ht="21.75" customHeight="1" x14ac:dyDescent="0.2">
      <c r="A10" s="17">
        <v>4</v>
      </c>
      <c r="B10" s="23" t="s">
        <v>31</v>
      </c>
      <c r="C10" s="20" t="s">
        <v>26</v>
      </c>
      <c r="D10" s="25">
        <v>1</v>
      </c>
      <c r="E10" s="6">
        <v>3826.15</v>
      </c>
      <c r="F10" s="6">
        <v>3628.5</v>
      </c>
      <c r="G10" s="6">
        <v>3746.5</v>
      </c>
      <c r="H10" s="6"/>
      <c r="I10" s="6"/>
      <c r="J10" s="7"/>
      <c r="K10" s="7" t="s">
        <v>7</v>
      </c>
      <c r="L10" s="6">
        <f t="shared" si="0"/>
        <v>3733.7166666666667</v>
      </c>
      <c r="M10" s="8">
        <f t="shared" si="1"/>
        <v>99.443153778092451</v>
      </c>
      <c r="N10" s="8">
        <f t="shared" si="2"/>
        <v>2.6633824324669999</v>
      </c>
      <c r="O10" s="6">
        <f t="shared" si="3"/>
        <v>3733.7166666666662</v>
      </c>
      <c r="P10" s="6">
        <f t="shared" si="4"/>
        <v>3733.7166666666662</v>
      </c>
      <c r="Q10" s="6">
        <f t="shared" si="5"/>
        <v>3733.71</v>
      </c>
      <c r="R10" s="6">
        <f t="shared" si="6"/>
        <v>3733.71</v>
      </c>
    </row>
    <row r="11" spans="1:18" ht="24" customHeight="1" x14ac:dyDescent="0.2">
      <c r="A11" s="14">
        <v>5</v>
      </c>
      <c r="B11" s="23" t="s">
        <v>32</v>
      </c>
      <c r="C11" s="21" t="s">
        <v>26</v>
      </c>
      <c r="D11" s="25">
        <v>10</v>
      </c>
      <c r="E11" s="6">
        <v>2140.0500000000002</v>
      </c>
      <c r="F11" s="6">
        <v>2029.5</v>
      </c>
      <c r="G11" s="6">
        <v>2095.5</v>
      </c>
      <c r="H11" s="6"/>
      <c r="I11" s="6"/>
      <c r="J11" s="7"/>
      <c r="K11" s="7" t="s">
        <v>7</v>
      </c>
      <c r="L11" s="6">
        <f t="shared" si="0"/>
        <v>2088.35</v>
      </c>
      <c r="M11" s="8">
        <f t="shared" si="1"/>
        <v>55.620747028424653</v>
      </c>
      <c r="N11" s="8">
        <f t="shared" si="2"/>
        <v>2.6633824324670026</v>
      </c>
      <c r="O11" s="6">
        <f t="shared" si="3"/>
        <v>20883.5</v>
      </c>
      <c r="P11" s="6">
        <f t="shared" si="4"/>
        <v>2088.35</v>
      </c>
      <c r="Q11" s="6">
        <f t="shared" si="5"/>
        <v>2088.35</v>
      </c>
      <c r="R11" s="6">
        <f t="shared" si="6"/>
        <v>20883.5</v>
      </c>
    </row>
    <row r="12" spans="1:18" ht="20.25" customHeight="1" x14ac:dyDescent="0.2">
      <c r="A12" s="14">
        <v>6</v>
      </c>
      <c r="B12" s="23" t="s">
        <v>33</v>
      </c>
      <c r="C12" s="21" t="s">
        <v>26</v>
      </c>
      <c r="D12" s="25">
        <v>1</v>
      </c>
      <c r="E12" s="6">
        <v>3372.2</v>
      </c>
      <c r="F12" s="6">
        <v>3198</v>
      </c>
      <c r="G12" s="6">
        <v>3302</v>
      </c>
      <c r="H12" s="6"/>
      <c r="I12" s="6"/>
      <c r="J12" s="7"/>
      <c r="K12" s="7"/>
      <c r="L12" s="6">
        <f t="shared" ref="L12" si="7">AVERAGE(E12:G12)</f>
        <v>3290.7333333333336</v>
      </c>
      <c r="M12" s="8">
        <f t="shared" ref="M12" si="8">STDEV(E12:G12)</f>
        <v>87.644813499335584</v>
      </c>
      <c r="N12" s="8">
        <f t="shared" ref="N12" si="9">M12/L12*100</f>
        <v>2.6633824324669955</v>
      </c>
      <c r="O12" s="6">
        <f t="shared" ref="O12" si="10">((D12/3)*(SUM(E12:G12)))</f>
        <v>3290.7333333333336</v>
      </c>
      <c r="P12" s="6">
        <f t="shared" ref="P12" si="11">O12/D12</f>
        <v>3290.7333333333336</v>
      </c>
      <c r="Q12" s="6">
        <f t="shared" ref="Q12" si="12">ROUNDDOWN(P12,2)</f>
        <v>3290.73</v>
      </c>
      <c r="R12" s="6">
        <f t="shared" ref="R12" si="13">Q12*D12</f>
        <v>3290.73</v>
      </c>
    </row>
    <row r="13" spans="1:18" ht="39" customHeight="1" x14ac:dyDescent="0.2">
      <c r="A13" s="17">
        <v>7</v>
      </c>
      <c r="B13" s="23" t="s">
        <v>34</v>
      </c>
      <c r="C13" s="20" t="s">
        <v>26</v>
      </c>
      <c r="D13" s="25">
        <v>1</v>
      </c>
      <c r="E13" s="6">
        <v>3631.6</v>
      </c>
      <c r="F13" s="6">
        <v>3444</v>
      </c>
      <c r="G13" s="6">
        <v>3556</v>
      </c>
      <c r="H13" s="6"/>
      <c r="I13" s="6"/>
      <c r="J13" s="7"/>
      <c r="K13" s="7" t="s">
        <v>7</v>
      </c>
      <c r="L13" s="6">
        <f t="shared" si="0"/>
        <v>3543.8666666666668</v>
      </c>
      <c r="M13" s="8">
        <f t="shared" si="1"/>
        <v>94.386722230053763</v>
      </c>
      <c r="N13" s="8">
        <f t="shared" si="2"/>
        <v>2.6633824324669972</v>
      </c>
      <c r="O13" s="6">
        <f t="shared" si="3"/>
        <v>3543.8666666666668</v>
      </c>
      <c r="P13" s="6">
        <f t="shared" si="4"/>
        <v>3543.8666666666668</v>
      </c>
      <c r="Q13" s="6">
        <f t="shared" si="5"/>
        <v>3543.86</v>
      </c>
      <c r="R13" s="6">
        <f t="shared" si="6"/>
        <v>3543.86</v>
      </c>
    </row>
    <row r="14" spans="1:18" ht="36.75" customHeight="1" x14ac:dyDescent="0.2">
      <c r="A14" s="18">
        <v>8</v>
      </c>
      <c r="B14" s="23" t="s">
        <v>35</v>
      </c>
      <c r="C14" s="20" t="s">
        <v>26</v>
      </c>
      <c r="D14" s="25">
        <v>20</v>
      </c>
      <c r="E14" s="6">
        <v>2594</v>
      </c>
      <c r="F14" s="6">
        <v>2460</v>
      </c>
      <c r="G14" s="6">
        <v>2540</v>
      </c>
      <c r="H14" s="6"/>
      <c r="I14" s="6"/>
      <c r="J14" s="7"/>
      <c r="K14" s="7"/>
      <c r="L14" s="6">
        <f t="shared" si="0"/>
        <v>2531.3333333333335</v>
      </c>
      <c r="M14" s="8">
        <f t="shared" si="1"/>
        <v>67.419087307181286</v>
      </c>
      <c r="N14" s="8">
        <f t="shared" si="2"/>
        <v>2.6633824324669981</v>
      </c>
      <c r="O14" s="6">
        <f t="shared" si="3"/>
        <v>50626.666666666672</v>
      </c>
      <c r="P14" s="6">
        <f t="shared" si="4"/>
        <v>2531.3333333333335</v>
      </c>
      <c r="Q14" s="6">
        <f t="shared" si="5"/>
        <v>2531.33</v>
      </c>
      <c r="R14" s="6">
        <f t="shared" si="6"/>
        <v>50626.6</v>
      </c>
    </row>
    <row r="15" spans="1:18" ht="40.5" customHeight="1" x14ac:dyDescent="0.2">
      <c r="A15" s="18">
        <v>9</v>
      </c>
      <c r="B15" s="23" t="s">
        <v>36</v>
      </c>
      <c r="C15" s="20" t="s">
        <v>24</v>
      </c>
      <c r="D15" s="25">
        <v>100</v>
      </c>
      <c r="E15" s="6">
        <v>322.17</v>
      </c>
      <c r="F15" s="6">
        <v>305.52999999999997</v>
      </c>
      <c r="G15" s="6">
        <v>315.47000000000003</v>
      </c>
      <c r="H15" s="6"/>
      <c r="I15" s="6"/>
      <c r="J15" s="7"/>
      <c r="K15" s="7"/>
      <c r="L15" s="6">
        <f t="shared" si="0"/>
        <v>314.39000000000004</v>
      </c>
      <c r="M15" s="8">
        <f t="shared" si="1"/>
        <v>8.3724070612936874</v>
      </c>
      <c r="N15" s="8">
        <f t="shared" si="2"/>
        <v>2.6630640482501624</v>
      </c>
      <c r="O15" s="6">
        <f t="shared" si="3"/>
        <v>31439.000000000004</v>
      </c>
      <c r="P15" s="6">
        <f t="shared" si="4"/>
        <v>314.39000000000004</v>
      </c>
      <c r="Q15" s="6">
        <f t="shared" si="5"/>
        <v>314.39</v>
      </c>
      <c r="R15" s="6">
        <f t="shared" si="6"/>
        <v>31439</v>
      </c>
    </row>
    <row r="16" spans="1:18" ht="57" customHeight="1" x14ac:dyDescent="0.2">
      <c r="A16" s="17">
        <v>10</v>
      </c>
      <c r="B16" s="23" t="s">
        <v>37</v>
      </c>
      <c r="C16" s="20" t="s">
        <v>24</v>
      </c>
      <c r="D16" s="25">
        <v>30</v>
      </c>
      <c r="E16" s="6">
        <v>21.66</v>
      </c>
      <c r="F16" s="6">
        <v>20.54</v>
      </c>
      <c r="G16" s="6">
        <v>21.21</v>
      </c>
      <c r="H16" s="6"/>
      <c r="I16" s="6"/>
      <c r="J16" s="7"/>
      <c r="K16" s="7" t="s">
        <v>7</v>
      </c>
      <c r="L16" s="6">
        <f t="shared" si="0"/>
        <v>21.136666666666667</v>
      </c>
      <c r="M16" s="8">
        <f t="shared" si="1"/>
        <v>0.56358968526165731</v>
      </c>
      <c r="N16" s="8">
        <f t="shared" si="2"/>
        <v>2.6664075946774517</v>
      </c>
      <c r="O16" s="6">
        <f t="shared" si="3"/>
        <v>634.1</v>
      </c>
      <c r="P16" s="6">
        <f t="shared" si="4"/>
        <v>21.136666666666667</v>
      </c>
      <c r="Q16" s="6">
        <f t="shared" si="5"/>
        <v>21.13</v>
      </c>
      <c r="R16" s="6">
        <f t="shared" si="6"/>
        <v>633.9</v>
      </c>
    </row>
    <row r="17" spans="1:18" ht="66" customHeight="1" x14ac:dyDescent="0.2">
      <c r="A17" s="17">
        <v>11</v>
      </c>
      <c r="B17" s="23" t="s">
        <v>38</v>
      </c>
      <c r="C17" s="20" t="s">
        <v>26</v>
      </c>
      <c r="D17" s="25">
        <v>2</v>
      </c>
      <c r="E17" s="6">
        <v>405.94</v>
      </c>
      <c r="F17" s="6">
        <v>384.97</v>
      </c>
      <c r="G17" s="6">
        <v>397.48</v>
      </c>
      <c r="H17" s="6"/>
      <c r="I17" s="6"/>
      <c r="J17" s="7"/>
      <c r="K17" s="7" t="s">
        <v>7</v>
      </c>
      <c r="L17" s="6">
        <f t="shared" si="0"/>
        <v>396.13000000000005</v>
      </c>
      <c r="M17" s="8">
        <f t="shared" si="1"/>
        <v>10.549981042636983</v>
      </c>
      <c r="N17" s="8">
        <f t="shared" si="2"/>
        <v>2.6632623236404669</v>
      </c>
      <c r="O17" s="6">
        <f t="shared" si="3"/>
        <v>792.26</v>
      </c>
      <c r="P17" s="6">
        <f t="shared" si="4"/>
        <v>396.13</v>
      </c>
      <c r="Q17" s="6">
        <f t="shared" si="5"/>
        <v>396.13</v>
      </c>
      <c r="R17" s="6">
        <f t="shared" si="6"/>
        <v>792.26</v>
      </c>
    </row>
    <row r="18" spans="1:18" ht="69" customHeight="1" x14ac:dyDescent="0.2">
      <c r="A18" s="17">
        <v>12</v>
      </c>
      <c r="B18" s="23" t="s">
        <v>39</v>
      </c>
      <c r="C18" s="22" t="s">
        <v>26</v>
      </c>
      <c r="D18" s="25">
        <v>2</v>
      </c>
      <c r="E18" s="6">
        <v>508.14</v>
      </c>
      <c r="F18" s="6">
        <v>481.89</v>
      </c>
      <c r="G18" s="6">
        <v>497.56</v>
      </c>
      <c r="H18" s="6"/>
      <c r="I18" s="6"/>
      <c r="J18" s="7"/>
      <c r="K18" s="7" t="s">
        <v>7</v>
      </c>
      <c r="L18" s="6">
        <f t="shared" si="0"/>
        <v>495.86333333333329</v>
      </c>
      <c r="M18" s="8">
        <f t="shared" si="1"/>
        <v>13.206991835135408</v>
      </c>
      <c r="N18" s="8">
        <f t="shared" si="2"/>
        <v>2.6634338430216813</v>
      </c>
      <c r="O18" s="6">
        <f t="shared" si="3"/>
        <v>991.72666666666657</v>
      </c>
      <c r="P18" s="6">
        <f t="shared" si="4"/>
        <v>495.86333333333329</v>
      </c>
      <c r="Q18" s="6">
        <f t="shared" si="5"/>
        <v>495.86</v>
      </c>
      <c r="R18" s="6">
        <f t="shared" si="6"/>
        <v>991.72</v>
      </c>
    </row>
    <row r="19" spans="1:18" ht="63" customHeight="1" x14ac:dyDescent="0.2">
      <c r="A19" s="14">
        <v>13</v>
      </c>
      <c r="B19" s="23" t="s">
        <v>40</v>
      </c>
      <c r="C19" s="20" t="s">
        <v>26</v>
      </c>
      <c r="D19" s="25">
        <v>5</v>
      </c>
      <c r="E19" s="6">
        <v>172.33</v>
      </c>
      <c r="F19" s="6">
        <v>163.43</v>
      </c>
      <c r="G19" s="6">
        <v>168.74</v>
      </c>
      <c r="H19" s="6"/>
      <c r="I19" s="6"/>
      <c r="J19" s="7"/>
      <c r="K19" s="7" t="s">
        <v>7</v>
      </c>
      <c r="L19" s="6">
        <f t="shared" ref="L19" si="14">AVERAGE(E19:G19)</f>
        <v>168.16666666666666</v>
      </c>
      <c r="M19" s="8">
        <f t="shared" ref="M19" si="15">STDEV(E19:G19)</f>
        <v>4.4776146923706328</v>
      </c>
      <c r="N19" s="8">
        <f t="shared" ref="N19" si="16">M19/L19*100</f>
        <v>2.662605367118315</v>
      </c>
      <c r="O19" s="6">
        <f t="shared" ref="O19" si="17">((D19/3)*(SUM(E19:G19)))</f>
        <v>840.83333333333337</v>
      </c>
      <c r="P19" s="6">
        <f t="shared" ref="P19" si="18">O19/D19</f>
        <v>168.16666666666669</v>
      </c>
      <c r="Q19" s="6">
        <f t="shared" ref="Q19" si="19">ROUNDDOWN(P19,2)</f>
        <v>168.16</v>
      </c>
      <c r="R19" s="6">
        <f>Q19*D19</f>
        <v>840.8</v>
      </c>
    </row>
    <row r="20" spans="1:18" ht="39.75" customHeight="1" x14ac:dyDescent="0.2">
      <c r="A20" s="14">
        <v>14</v>
      </c>
      <c r="B20" s="23" t="s">
        <v>41</v>
      </c>
      <c r="C20" s="20" t="s">
        <v>26</v>
      </c>
      <c r="D20" s="25">
        <v>2</v>
      </c>
      <c r="E20" s="6">
        <v>19455</v>
      </c>
      <c r="F20" s="6">
        <v>18450</v>
      </c>
      <c r="G20" s="6">
        <v>19050</v>
      </c>
      <c r="H20" s="6"/>
      <c r="I20" s="6"/>
      <c r="J20" s="7"/>
      <c r="K20" s="7" t="s">
        <v>7</v>
      </c>
      <c r="L20" s="6">
        <f t="shared" ref="L20:L54" si="20">AVERAGE(E20:G20)</f>
        <v>18985</v>
      </c>
      <c r="M20" s="8">
        <f t="shared" ref="M20:M54" si="21">STDEV(E20:G20)</f>
        <v>505.64315480385966</v>
      </c>
      <c r="N20" s="8">
        <f t="shared" ref="N20:N54" si="22">M20/L20*100</f>
        <v>2.6633824324669986</v>
      </c>
      <c r="O20" s="6">
        <f t="shared" ref="O20:O54" si="23">((D20/3)*(SUM(E20:G20)))</f>
        <v>37970</v>
      </c>
      <c r="P20" s="6">
        <f t="shared" ref="P20:P54" si="24">O20/D20</f>
        <v>18985</v>
      </c>
      <c r="Q20" s="6">
        <f t="shared" ref="Q20:Q54" si="25">ROUNDDOWN(P20,2)</f>
        <v>18985</v>
      </c>
      <c r="R20" s="6">
        <f t="shared" ref="R20:R54" si="26">Q20*D20</f>
        <v>37970</v>
      </c>
    </row>
    <row r="21" spans="1:18" ht="42.75" customHeight="1" x14ac:dyDescent="0.2">
      <c r="A21" s="14">
        <v>15</v>
      </c>
      <c r="B21" s="23" t="s">
        <v>42</v>
      </c>
      <c r="C21" s="20" t="s">
        <v>26</v>
      </c>
      <c r="D21" s="25">
        <v>6</v>
      </c>
      <c r="E21" s="6">
        <v>616.08000000000004</v>
      </c>
      <c r="F21" s="6">
        <v>584.25</v>
      </c>
      <c r="G21" s="6">
        <v>603.25</v>
      </c>
      <c r="H21" s="6"/>
      <c r="I21" s="6"/>
      <c r="J21" s="7"/>
      <c r="K21" s="7" t="s">
        <v>7</v>
      </c>
      <c r="L21" s="6">
        <f t="shared" si="20"/>
        <v>601.19333333333327</v>
      </c>
      <c r="M21" s="8">
        <f t="shared" si="21"/>
        <v>16.014357100218977</v>
      </c>
      <c r="N21" s="8">
        <f t="shared" si="22"/>
        <v>2.6637615908724279</v>
      </c>
      <c r="O21" s="6">
        <f t="shared" si="23"/>
        <v>3607.16</v>
      </c>
      <c r="P21" s="6">
        <f t="shared" si="24"/>
        <v>601.19333333333327</v>
      </c>
      <c r="Q21" s="6">
        <f t="shared" si="25"/>
        <v>601.19000000000005</v>
      </c>
      <c r="R21" s="6">
        <f t="shared" si="26"/>
        <v>3607.1400000000003</v>
      </c>
    </row>
    <row r="22" spans="1:18" ht="40.5" customHeight="1" x14ac:dyDescent="0.2">
      <c r="A22" s="14">
        <v>16</v>
      </c>
      <c r="B22" s="23" t="s">
        <v>43</v>
      </c>
      <c r="C22" s="22" t="s">
        <v>26</v>
      </c>
      <c r="D22" s="25">
        <v>6</v>
      </c>
      <c r="E22" s="6">
        <v>303.5</v>
      </c>
      <c r="F22" s="6">
        <v>287.82</v>
      </c>
      <c r="G22" s="6">
        <v>297.18</v>
      </c>
      <c r="H22" s="6"/>
      <c r="I22" s="6"/>
      <c r="J22" s="7"/>
      <c r="K22" s="7" t="s">
        <v>7</v>
      </c>
      <c r="L22" s="6">
        <f t="shared" si="20"/>
        <v>296.16666666666669</v>
      </c>
      <c r="M22" s="8">
        <f t="shared" si="21"/>
        <v>7.8889627539577978</v>
      </c>
      <c r="N22" s="8">
        <f t="shared" si="22"/>
        <v>2.6636902939643656</v>
      </c>
      <c r="O22" s="6">
        <f t="shared" si="23"/>
        <v>1777</v>
      </c>
      <c r="P22" s="6">
        <f t="shared" si="24"/>
        <v>296.16666666666669</v>
      </c>
      <c r="Q22" s="6">
        <f t="shared" si="25"/>
        <v>296.16000000000003</v>
      </c>
      <c r="R22" s="6">
        <f t="shared" si="26"/>
        <v>1776.96</v>
      </c>
    </row>
    <row r="23" spans="1:18" ht="68.25" customHeight="1" x14ac:dyDescent="0.2">
      <c r="A23" s="14">
        <v>17</v>
      </c>
      <c r="B23" s="23" t="s">
        <v>44</v>
      </c>
      <c r="C23" s="20" t="s">
        <v>26</v>
      </c>
      <c r="D23" s="25">
        <v>1</v>
      </c>
      <c r="E23" s="6">
        <v>10523.78</v>
      </c>
      <c r="F23" s="6">
        <v>9980.15</v>
      </c>
      <c r="G23" s="6">
        <v>10304.700000000001</v>
      </c>
      <c r="H23" s="6"/>
      <c r="I23" s="6"/>
      <c r="J23" s="7"/>
      <c r="K23" s="7" t="s">
        <v>7</v>
      </c>
      <c r="L23" s="6">
        <f t="shared" si="20"/>
        <v>10269.543333333333</v>
      </c>
      <c r="M23" s="8">
        <f t="shared" si="21"/>
        <v>273.51487643880296</v>
      </c>
      <c r="N23" s="8">
        <f t="shared" si="22"/>
        <v>2.6633596797923471</v>
      </c>
      <c r="O23" s="6">
        <f t="shared" si="23"/>
        <v>10269.543333333333</v>
      </c>
      <c r="P23" s="6">
        <f t="shared" si="24"/>
        <v>10269.543333333333</v>
      </c>
      <c r="Q23" s="6">
        <f t="shared" si="25"/>
        <v>10269.540000000001</v>
      </c>
      <c r="R23" s="6">
        <f t="shared" si="26"/>
        <v>10269.540000000001</v>
      </c>
    </row>
    <row r="24" spans="1:18" ht="24.75" customHeight="1" x14ac:dyDescent="0.2">
      <c r="A24" s="14">
        <v>18</v>
      </c>
      <c r="B24" s="23" t="s">
        <v>45</v>
      </c>
      <c r="C24" s="20" t="s">
        <v>26</v>
      </c>
      <c r="D24" s="25">
        <v>5</v>
      </c>
      <c r="E24" s="6">
        <v>281.18</v>
      </c>
      <c r="F24" s="6">
        <v>266.64999999999998</v>
      </c>
      <c r="G24" s="6">
        <v>275.32</v>
      </c>
      <c r="H24" s="6"/>
      <c r="I24" s="6"/>
      <c r="J24" s="7"/>
      <c r="K24" s="7" t="s">
        <v>7</v>
      </c>
      <c r="L24" s="6">
        <f t="shared" si="20"/>
        <v>274.38333333333327</v>
      </c>
      <c r="M24" s="8">
        <f t="shared" si="21"/>
        <v>7.3101459173763113</v>
      </c>
      <c r="N24" s="8">
        <f t="shared" si="22"/>
        <v>2.6642091662672587</v>
      </c>
      <c r="O24" s="6">
        <f t="shared" si="23"/>
        <v>1371.9166666666665</v>
      </c>
      <c r="P24" s="6">
        <f t="shared" si="24"/>
        <v>274.38333333333333</v>
      </c>
      <c r="Q24" s="6">
        <f t="shared" si="25"/>
        <v>274.38</v>
      </c>
      <c r="R24" s="6">
        <f t="shared" si="26"/>
        <v>1371.9</v>
      </c>
    </row>
    <row r="25" spans="1:18" ht="22.5" customHeight="1" x14ac:dyDescent="0.2">
      <c r="A25" s="14">
        <v>19</v>
      </c>
      <c r="B25" s="23" t="s">
        <v>46</v>
      </c>
      <c r="C25" s="20" t="s">
        <v>26</v>
      </c>
      <c r="D25" s="25">
        <v>10</v>
      </c>
      <c r="E25" s="6">
        <v>19.829999999999998</v>
      </c>
      <c r="F25" s="6">
        <v>18.809999999999999</v>
      </c>
      <c r="G25" s="6">
        <v>19.420000000000002</v>
      </c>
      <c r="H25" s="6"/>
      <c r="I25" s="6"/>
      <c r="J25" s="7"/>
      <c r="K25" s="7" t="s">
        <v>7</v>
      </c>
      <c r="L25" s="6">
        <f t="shared" si="20"/>
        <v>19.353333333333335</v>
      </c>
      <c r="M25" s="8">
        <f t="shared" si="21"/>
        <v>0.51325757016661067</v>
      </c>
      <c r="N25" s="8">
        <f t="shared" si="22"/>
        <v>2.6520370487423905</v>
      </c>
      <c r="O25" s="6">
        <f t="shared" si="23"/>
        <v>193.53333333333336</v>
      </c>
      <c r="P25" s="6">
        <f t="shared" si="24"/>
        <v>19.353333333333335</v>
      </c>
      <c r="Q25" s="6">
        <f t="shared" si="25"/>
        <v>19.350000000000001</v>
      </c>
      <c r="R25" s="6">
        <f t="shared" si="26"/>
        <v>193.5</v>
      </c>
    </row>
    <row r="26" spans="1:18" ht="22.5" customHeight="1" x14ac:dyDescent="0.2">
      <c r="A26" s="14">
        <v>20</v>
      </c>
      <c r="B26" s="23" t="s">
        <v>47</v>
      </c>
      <c r="C26" s="22" t="s">
        <v>26</v>
      </c>
      <c r="D26" s="25">
        <v>5</v>
      </c>
      <c r="E26" s="6">
        <v>20.43</v>
      </c>
      <c r="F26" s="6">
        <v>19.37</v>
      </c>
      <c r="G26" s="6">
        <v>20</v>
      </c>
      <c r="H26" s="6"/>
      <c r="I26" s="6"/>
      <c r="J26" s="7"/>
      <c r="K26" s="7" t="s">
        <v>7</v>
      </c>
      <c r="L26" s="6">
        <f t="shared" si="20"/>
        <v>19.933333333333334</v>
      </c>
      <c r="M26" s="8">
        <f t="shared" si="21"/>
        <v>0.53313537993021309</v>
      </c>
      <c r="N26" s="8">
        <f t="shared" si="22"/>
        <v>2.6745922070077581</v>
      </c>
      <c r="O26" s="6">
        <f t="shared" si="23"/>
        <v>99.666666666666671</v>
      </c>
      <c r="P26" s="6">
        <f t="shared" si="24"/>
        <v>19.933333333333334</v>
      </c>
      <c r="Q26" s="6">
        <f t="shared" si="25"/>
        <v>19.93</v>
      </c>
      <c r="R26" s="6">
        <f t="shared" si="26"/>
        <v>99.65</v>
      </c>
    </row>
    <row r="27" spans="1:18" ht="18" customHeight="1" x14ac:dyDescent="0.2">
      <c r="A27" s="14">
        <v>21</v>
      </c>
      <c r="B27" s="23" t="s">
        <v>48</v>
      </c>
      <c r="C27" s="20" t="s">
        <v>26</v>
      </c>
      <c r="D27" s="25">
        <v>8</v>
      </c>
      <c r="E27" s="6">
        <v>325.12</v>
      </c>
      <c r="F27" s="6">
        <v>308.32</v>
      </c>
      <c r="G27" s="6">
        <v>318.35000000000002</v>
      </c>
      <c r="H27" s="6"/>
      <c r="I27" s="6"/>
      <c r="J27" s="7"/>
      <c r="K27" s="7" t="s">
        <v>7</v>
      </c>
      <c r="L27" s="6">
        <f t="shared" si="20"/>
        <v>317.26333333333338</v>
      </c>
      <c r="M27" s="8">
        <f t="shared" si="21"/>
        <v>8.452551882912843</v>
      </c>
      <c r="N27" s="8">
        <f t="shared" si="22"/>
        <v>2.6642069835508386</v>
      </c>
      <c r="O27" s="6">
        <f t="shared" si="23"/>
        <v>2538.1066666666666</v>
      </c>
      <c r="P27" s="6">
        <f t="shared" si="24"/>
        <v>317.26333333333332</v>
      </c>
      <c r="Q27" s="6">
        <f t="shared" si="25"/>
        <v>317.26</v>
      </c>
      <c r="R27" s="6">
        <f t="shared" si="26"/>
        <v>2538.08</v>
      </c>
    </row>
    <row r="28" spans="1:18" ht="22.5" customHeight="1" x14ac:dyDescent="0.2">
      <c r="A28" s="14">
        <v>22</v>
      </c>
      <c r="B28" s="23" t="s">
        <v>49</v>
      </c>
      <c r="C28" s="20" t="s">
        <v>26</v>
      </c>
      <c r="D28" s="25">
        <v>2</v>
      </c>
      <c r="E28" s="6">
        <v>10237.75</v>
      </c>
      <c r="F28" s="6">
        <v>9708.89</v>
      </c>
      <c r="G28" s="6">
        <v>10024.629999999999</v>
      </c>
      <c r="H28" s="6"/>
      <c r="I28" s="6"/>
      <c r="J28" s="7"/>
      <c r="K28" s="7" t="s">
        <v>7</v>
      </c>
      <c r="L28" s="6">
        <f t="shared" si="20"/>
        <v>9990.4233333333323</v>
      </c>
      <c r="M28" s="8">
        <f t="shared" si="21"/>
        <v>266.08419143822402</v>
      </c>
      <c r="N28" s="8">
        <f t="shared" si="22"/>
        <v>2.6633925566539962</v>
      </c>
      <c r="O28" s="6">
        <f t="shared" si="23"/>
        <v>19980.846666666665</v>
      </c>
      <c r="P28" s="6">
        <f t="shared" si="24"/>
        <v>9990.4233333333323</v>
      </c>
      <c r="Q28" s="6">
        <f t="shared" si="25"/>
        <v>9990.42</v>
      </c>
      <c r="R28" s="6">
        <f t="shared" si="26"/>
        <v>19980.84</v>
      </c>
    </row>
    <row r="29" spans="1:18" ht="42.75" customHeight="1" x14ac:dyDescent="0.2">
      <c r="A29" s="14">
        <v>23</v>
      </c>
      <c r="B29" s="23" t="s">
        <v>50</v>
      </c>
      <c r="C29" s="20" t="s">
        <v>26</v>
      </c>
      <c r="D29" s="25">
        <v>29</v>
      </c>
      <c r="E29" s="6">
        <v>2248.4499999999998</v>
      </c>
      <c r="F29" s="6">
        <v>2132.3000000000002</v>
      </c>
      <c r="G29" s="6">
        <v>2201.65</v>
      </c>
      <c r="H29" s="6"/>
      <c r="I29" s="6"/>
      <c r="J29" s="7"/>
      <c r="K29" s="7" t="s">
        <v>7</v>
      </c>
      <c r="L29" s="6">
        <f t="shared" si="20"/>
        <v>2194.1333333333332</v>
      </c>
      <c r="M29" s="8">
        <f t="shared" si="21"/>
        <v>58.438692946825157</v>
      </c>
      <c r="N29" s="8">
        <f t="shared" si="22"/>
        <v>2.6634066425692069</v>
      </c>
      <c r="O29" s="6">
        <f t="shared" si="23"/>
        <v>63629.866666666661</v>
      </c>
      <c r="P29" s="6">
        <f t="shared" si="24"/>
        <v>2194.1333333333332</v>
      </c>
      <c r="Q29" s="6">
        <f t="shared" si="25"/>
        <v>2194.13</v>
      </c>
      <c r="R29" s="6">
        <f t="shared" si="26"/>
        <v>63629.770000000004</v>
      </c>
    </row>
    <row r="30" spans="1:18" ht="23.25" customHeight="1" x14ac:dyDescent="0.2">
      <c r="A30" s="14">
        <v>24</v>
      </c>
      <c r="B30" s="23" t="s">
        <v>51</v>
      </c>
      <c r="C30" s="20" t="s">
        <v>26</v>
      </c>
      <c r="D30" s="25">
        <v>1</v>
      </c>
      <c r="E30" s="6">
        <v>1212.22</v>
      </c>
      <c r="F30" s="6">
        <v>1149.5899999999999</v>
      </c>
      <c r="G30" s="6">
        <v>1186.98</v>
      </c>
      <c r="H30" s="6"/>
      <c r="I30" s="6"/>
      <c r="J30" s="7"/>
      <c r="K30" s="7" t="s">
        <v>7</v>
      </c>
      <c r="L30" s="6">
        <f t="shared" si="20"/>
        <v>1182.93</v>
      </c>
      <c r="M30" s="8">
        <f t="shared" si="21"/>
        <v>31.510809256507578</v>
      </c>
      <c r="N30" s="8">
        <f t="shared" si="22"/>
        <v>2.6637932300734262</v>
      </c>
      <c r="O30" s="6">
        <f t="shared" si="23"/>
        <v>1182.9299999999998</v>
      </c>
      <c r="P30" s="6">
        <f t="shared" si="24"/>
        <v>1182.9299999999998</v>
      </c>
      <c r="Q30" s="6">
        <f t="shared" si="25"/>
        <v>1182.93</v>
      </c>
      <c r="R30" s="6">
        <f t="shared" si="26"/>
        <v>1182.93</v>
      </c>
    </row>
    <row r="31" spans="1:18" ht="22.5" customHeight="1" x14ac:dyDescent="0.2">
      <c r="A31" s="19">
        <v>25</v>
      </c>
      <c r="B31" s="23" t="s">
        <v>52</v>
      </c>
      <c r="C31" s="20" t="s">
        <v>26</v>
      </c>
      <c r="D31" s="25">
        <v>1</v>
      </c>
      <c r="E31" s="6">
        <v>802.35</v>
      </c>
      <c r="F31" s="6">
        <v>760.9</v>
      </c>
      <c r="G31" s="6">
        <v>785.65</v>
      </c>
      <c r="H31" s="6"/>
      <c r="I31" s="6"/>
      <c r="J31" s="7"/>
      <c r="K31" s="7" t="s">
        <v>7</v>
      </c>
      <c r="L31" s="6">
        <f t="shared" si="20"/>
        <v>782.9666666666667</v>
      </c>
      <c r="M31" s="8">
        <f t="shared" si="21"/>
        <v>20.854875529077948</v>
      </c>
      <c r="N31" s="8">
        <f t="shared" si="22"/>
        <v>2.6635713136886987</v>
      </c>
      <c r="O31" s="6">
        <f t="shared" si="23"/>
        <v>782.9666666666667</v>
      </c>
      <c r="P31" s="6">
        <f t="shared" si="24"/>
        <v>782.9666666666667</v>
      </c>
      <c r="Q31" s="6">
        <f t="shared" si="25"/>
        <v>782.96</v>
      </c>
      <c r="R31" s="6">
        <f t="shared" si="26"/>
        <v>782.96</v>
      </c>
    </row>
    <row r="32" spans="1:18" ht="47.25" customHeight="1" x14ac:dyDescent="0.2">
      <c r="A32" s="19">
        <v>26</v>
      </c>
      <c r="B32" s="23" t="s">
        <v>53</v>
      </c>
      <c r="C32" s="20" t="s">
        <v>26</v>
      </c>
      <c r="D32" s="25">
        <v>8</v>
      </c>
      <c r="E32" s="6">
        <v>127.64</v>
      </c>
      <c r="F32" s="6">
        <v>121.04</v>
      </c>
      <c r="G32" s="6">
        <v>124.98</v>
      </c>
      <c r="H32" s="6"/>
      <c r="I32" s="6"/>
      <c r="J32" s="7"/>
      <c r="K32" s="7" t="s">
        <v>7</v>
      </c>
      <c r="L32" s="6">
        <f t="shared" si="20"/>
        <v>124.55333333333334</v>
      </c>
      <c r="M32" s="8">
        <f t="shared" si="21"/>
        <v>3.3206224316132831</v>
      </c>
      <c r="N32" s="8">
        <f t="shared" si="22"/>
        <v>2.6660245396456266</v>
      </c>
      <c r="O32" s="6">
        <f t="shared" si="23"/>
        <v>996.42666666666673</v>
      </c>
      <c r="P32" s="6">
        <f t="shared" si="24"/>
        <v>124.55333333333334</v>
      </c>
      <c r="Q32" s="6">
        <f t="shared" si="25"/>
        <v>124.55</v>
      </c>
      <c r="R32" s="6">
        <f t="shared" si="26"/>
        <v>996.4</v>
      </c>
    </row>
    <row r="33" spans="1:18" ht="48" customHeight="1" x14ac:dyDescent="0.2">
      <c r="A33" s="19">
        <v>27</v>
      </c>
      <c r="B33" s="23" t="s">
        <v>54</v>
      </c>
      <c r="C33" s="20" t="s">
        <v>24</v>
      </c>
      <c r="D33" s="25">
        <v>274</v>
      </c>
      <c r="E33" s="6">
        <v>793.76</v>
      </c>
      <c r="F33" s="6">
        <v>752.76</v>
      </c>
      <c r="G33" s="6">
        <v>777.24</v>
      </c>
      <c r="H33" s="6"/>
      <c r="I33" s="6"/>
      <c r="J33" s="7"/>
      <c r="K33" s="7" t="s">
        <v>7</v>
      </c>
      <c r="L33" s="6">
        <f t="shared" si="20"/>
        <v>774.5866666666667</v>
      </c>
      <c r="M33" s="8">
        <f t="shared" si="21"/>
        <v>20.628381742961164</v>
      </c>
      <c r="N33" s="8">
        <f t="shared" si="22"/>
        <v>2.6631470215892987</v>
      </c>
      <c r="O33" s="6">
        <f t="shared" si="23"/>
        <v>212236.74666666667</v>
      </c>
      <c r="P33" s="6">
        <f t="shared" si="24"/>
        <v>774.5866666666667</v>
      </c>
      <c r="Q33" s="6">
        <f t="shared" si="25"/>
        <v>774.58</v>
      </c>
      <c r="R33" s="6">
        <f t="shared" si="26"/>
        <v>212234.92</v>
      </c>
    </row>
    <row r="34" spans="1:18" ht="24" customHeight="1" x14ac:dyDescent="0.2">
      <c r="A34" s="19">
        <v>28</v>
      </c>
      <c r="B34" s="24" t="s">
        <v>55</v>
      </c>
      <c r="C34" s="20" t="s">
        <v>24</v>
      </c>
      <c r="D34" s="26">
        <v>137</v>
      </c>
      <c r="E34" s="6">
        <v>760.04</v>
      </c>
      <c r="F34" s="6">
        <v>720.78</v>
      </c>
      <c r="G34" s="6">
        <v>744.22</v>
      </c>
      <c r="H34" s="6"/>
      <c r="I34" s="6"/>
      <c r="J34" s="7"/>
      <c r="K34" s="7" t="s">
        <v>7</v>
      </c>
      <c r="L34" s="6">
        <f t="shared" si="20"/>
        <v>741.68</v>
      </c>
      <c r="M34" s="8">
        <f t="shared" si="21"/>
        <v>19.752863083613981</v>
      </c>
      <c r="N34" s="8">
        <f t="shared" si="22"/>
        <v>2.6632595032377822</v>
      </c>
      <c r="O34" s="6">
        <f t="shared" si="23"/>
        <v>101610.15999999999</v>
      </c>
      <c r="P34" s="6">
        <f t="shared" si="24"/>
        <v>741.68</v>
      </c>
      <c r="Q34" s="6">
        <f t="shared" si="25"/>
        <v>741.68</v>
      </c>
      <c r="R34" s="6">
        <f t="shared" si="26"/>
        <v>101610.15999999999</v>
      </c>
    </row>
    <row r="35" spans="1:18" ht="45" customHeight="1" x14ac:dyDescent="0.2">
      <c r="A35" s="19">
        <v>29</v>
      </c>
      <c r="B35" s="24" t="s">
        <v>56</v>
      </c>
      <c r="C35" s="20" t="s">
        <v>24</v>
      </c>
      <c r="D35" s="26">
        <v>137</v>
      </c>
      <c r="E35" s="6">
        <v>714.65</v>
      </c>
      <c r="F35" s="6">
        <v>677.73</v>
      </c>
      <c r="G35" s="6">
        <v>699.77</v>
      </c>
      <c r="H35" s="6"/>
      <c r="I35" s="6"/>
      <c r="J35" s="7"/>
      <c r="K35" s="7" t="s">
        <v>7</v>
      </c>
      <c r="L35" s="6">
        <f t="shared" si="20"/>
        <v>697.38333333333333</v>
      </c>
      <c r="M35" s="8">
        <f t="shared" si="21"/>
        <v>18.575352845459829</v>
      </c>
      <c r="N35" s="8">
        <f t="shared" si="22"/>
        <v>2.6635785453423266</v>
      </c>
      <c r="O35" s="6">
        <f t="shared" si="23"/>
        <v>95541.516666666663</v>
      </c>
      <c r="P35" s="6">
        <f t="shared" si="24"/>
        <v>697.38333333333333</v>
      </c>
      <c r="Q35" s="6">
        <f t="shared" si="25"/>
        <v>697.38</v>
      </c>
      <c r="R35" s="6">
        <f t="shared" si="26"/>
        <v>95541.06</v>
      </c>
    </row>
    <row r="36" spans="1:18" ht="20.25" customHeight="1" x14ac:dyDescent="0.2">
      <c r="A36" s="19">
        <v>30</v>
      </c>
      <c r="B36" s="24" t="s">
        <v>57</v>
      </c>
      <c r="C36" s="20" t="s">
        <v>24</v>
      </c>
      <c r="D36" s="26">
        <v>54</v>
      </c>
      <c r="E36" s="6">
        <v>621.26</v>
      </c>
      <c r="F36" s="6">
        <v>589.16999999999996</v>
      </c>
      <c r="G36" s="6">
        <v>608.33000000000004</v>
      </c>
      <c r="H36" s="6"/>
      <c r="I36" s="6"/>
      <c r="J36" s="7"/>
      <c r="K36" s="7"/>
      <c r="L36" s="6">
        <f t="shared" si="20"/>
        <v>606.25333333333322</v>
      </c>
      <c r="M36" s="8">
        <f t="shared" si="21"/>
        <v>16.145477178867583</v>
      </c>
      <c r="N36" s="8">
        <f t="shared" si="22"/>
        <v>2.6631568506346501</v>
      </c>
      <c r="O36" s="6">
        <f t="shared" si="23"/>
        <v>32737.679999999997</v>
      </c>
      <c r="P36" s="6">
        <f t="shared" si="24"/>
        <v>606.25333333333322</v>
      </c>
      <c r="Q36" s="6">
        <f t="shared" si="25"/>
        <v>606.25</v>
      </c>
      <c r="R36" s="6">
        <f t="shared" si="26"/>
        <v>32737.5</v>
      </c>
    </row>
    <row r="37" spans="1:18" ht="23.25" customHeight="1" x14ac:dyDescent="0.2">
      <c r="A37" s="19">
        <v>31</v>
      </c>
      <c r="B37" s="24" t="s">
        <v>58</v>
      </c>
      <c r="C37" s="20" t="s">
        <v>26</v>
      </c>
      <c r="D37" s="26">
        <v>8</v>
      </c>
      <c r="E37" s="6">
        <v>2381.29</v>
      </c>
      <c r="F37" s="6">
        <v>2258.2800000000002</v>
      </c>
      <c r="G37" s="6">
        <v>2331.7199999999998</v>
      </c>
      <c r="H37" s="6"/>
      <c r="I37" s="6"/>
      <c r="J37" s="7"/>
      <c r="K37" s="7"/>
      <c r="L37" s="6">
        <f t="shared" si="20"/>
        <v>2323.7633333333329</v>
      </c>
      <c r="M37" s="8">
        <f t="shared" si="21"/>
        <v>61.889792642513491</v>
      </c>
      <c r="N37" s="8">
        <f t="shared" si="22"/>
        <v>2.6633431965610455</v>
      </c>
      <c r="O37" s="6">
        <f t="shared" si="23"/>
        <v>18590.106666666663</v>
      </c>
      <c r="P37" s="6">
        <f t="shared" si="24"/>
        <v>2323.7633333333329</v>
      </c>
      <c r="Q37" s="6">
        <f t="shared" si="25"/>
        <v>2323.7600000000002</v>
      </c>
      <c r="R37" s="6">
        <f t="shared" si="26"/>
        <v>18590.080000000002</v>
      </c>
    </row>
    <row r="38" spans="1:18" ht="36.75" customHeight="1" x14ac:dyDescent="0.2">
      <c r="A38" s="19">
        <v>32</v>
      </c>
      <c r="B38" s="24" t="s">
        <v>59</v>
      </c>
      <c r="C38" s="20" t="s">
        <v>26</v>
      </c>
      <c r="D38" s="26">
        <v>4</v>
      </c>
      <c r="E38" s="6">
        <v>2280.13</v>
      </c>
      <c r="F38" s="6">
        <v>2162.34</v>
      </c>
      <c r="G38" s="6">
        <v>2232.66</v>
      </c>
      <c r="H38" s="6"/>
      <c r="I38" s="6"/>
      <c r="J38" s="7"/>
      <c r="K38" s="7"/>
      <c r="L38" s="6">
        <f t="shared" si="20"/>
        <v>2225.0433333333335</v>
      </c>
      <c r="M38" s="8">
        <f t="shared" si="21"/>
        <v>59.263236777392855</v>
      </c>
      <c r="N38" s="8">
        <f t="shared" si="22"/>
        <v>2.6634643869434536</v>
      </c>
      <c r="O38" s="6">
        <f t="shared" si="23"/>
        <v>8900.1733333333323</v>
      </c>
      <c r="P38" s="6">
        <f t="shared" si="24"/>
        <v>2225.0433333333331</v>
      </c>
      <c r="Q38" s="6">
        <f t="shared" si="25"/>
        <v>2225.04</v>
      </c>
      <c r="R38" s="6">
        <f t="shared" si="26"/>
        <v>8900.16</v>
      </c>
    </row>
    <row r="39" spans="1:18" ht="42.75" customHeight="1" x14ac:dyDescent="0.2">
      <c r="A39" s="19">
        <v>33</v>
      </c>
      <c r="B39" s="24" t="s">
        <v>60</v>
      </c>
      <c r="C39" s="20" t="s">
        <v>26</v>
      </c>
      <c r="D39" s="26">
        <v>4</v>
      </c>
      <c r="E39" s="6">
        <v>2143.94</v>
      </c>
      <c r="F39" s="6">
        <v>2033.19</v>
      </c>
      <c r="G39" s="6">
        <v>2099.31</v>
      </c>
      <c r="H39" s="6"/>
      <c r="I39" s="6"/>
      <c r="J39" s="7"/>
      <c r="K39" s="7"/>
      <c r="L39" s="6">
        <f t="shared" si="20"/>
        <v>2092.146666666667</v>
      </c>
      <c r="M39" s="8">
        <f t="shared" si="21"/>
        <v>55.721410905802919</v>
      </c>
      <c r="N39" s="8">
        <f t="shared" si="22"/>
        <v>2.6633606426160172</v>
      </c>
      <c r="O39" s="6">
        <f t="shared" si="23"/>
        <v>8368.5866666666661</v>
      </c>
      <c r="P39" s="6">
        <f t="shared" si="24"/>
        <v>2092.1466666666665</v>
      </c>
      <c r="Q39" s="6">
        <f t="shared" si="25"/>
        <v>2092.14</v>
      </c>
      <c r="R39" s="6">
        <f t="shared" si="26"/>
        <v>8368.56</v>
      </c>
    </row>
    <row r="40" spans="1:18" ht="42.75" customHeight="1" x14ac:dyDescent="0.2">
      <c r="A40" s="19">
        <v>34</v>
      </c>
      <c r="B40" s="24" t="s">
        <v>61</v>
      </c>
      <c r="C40" s="20" t="s">
        <v>26</v>
      </c>
      <c r="D40" s="26">
        <v>6</v>
      </c>
      <c r="E40" s="6">
        <v>1508.41</v>
      </c>
      <c r="F40" s="6">
        <v>1430.49</v>
      </c>
      <c r="G40" s="6">
        <v>1477.01</v>
      </c>
      <c r="H40" s="6"/>
      <c r="I40" s="6"/>
      <c r="J40" s="7"/>
      <c r="K40" s="7"/>
      <c r="L40" s="6">
        <f t="shared" si="20"/>
        <v>1471.97</v>
      </c>
      <c r="M40" s="8">
        <f t="shared" si="21"/>
        <v>39.203734515987151</v>
      </c>
      <c r="N40" s="8">
        <f t="shared" si="22"/>
        <v>2.6633514620533809</v>
      </c>
      <c r="O40" s="6">
        <f t="shared" si="23"/>
        <v>8831.82</v>
      </c>
      <c r="P40" s="6">
        <f t="shared" si="24"/>
        <v>1471.97</v>
      </c>
      <c r="Q40" s="6">
        <f t="shared" si="25"/>
        <v>1471.97</v>
      </c>
      <c r="R40" s="6">
        <f t="shared" si="26"/>
        <v>8831.82</v>
      </c>
    </row>
    <row r="41" spans="1:18" ht="42.75" customHeight="1" x14ac:dyDescent="0.2">
      <c r="A41" s="19">
        <v>35</v>
      </c>
      <c r="B41" s="24" t="s">
        <v>62</v>
      </c>
      <c r="C41" s="20" t="s">
        <v>26</v>
      </c>
      <c r="D41" s="26">
        <v>4</v>
      </c>
      <c r="E41" s="6">
        <v>1413.73</v>
      </c>
      <c r="F41" s="6">
        <v>1340.7</v>
      </c>
      <c r="G41" s="6">
        <v>1384.3</v>
      </c>
      <c r="H41" s="6"/>
      <c r="I41" s="6"/>
      <c r="J41" s="7"/>
      <c r="K41" s="7"/>
      <c r="L41" s="6">
        <f t="shared" si="20"/>
        <v>1379.5766666666668</v>
      </c>
      <c r="M41" s="8">
        <f t="shared" si="21"/>
        <v>36.743402582413786</v>
      </c>
      <c r="N41" s="8">
        <f t="shared" si="22"/>
        <v>2.6633824324669972</v>
      </c>
      <c r="O41" s="6">
        <f t="shared" si="23"/>
        <v>5518.3066666666673</v>
      </c>
      <c r="P41" s="6">
        <f t="shared" si="24"/>
        <v>1379.5766666666668</v>
      </c>
      <c r="Q41" s="6">
        <f t="shared" si="25"/>
        <v>1379.57</v>
      </c>
      <c r="R41" s="6">
        <f t="shared" si="26"/>
        <v>5518.28</v>
      </c>
    </row>
    <row r="42" spans="1:18" ht="44.25" customHeight="1" x14ac:dyDescent="0.2">
      <c r="A42" s="19">
        <v>36</v>
      </c>
      <c r="B42" s="24" t="s">
        <v>63</v>
      </c>
      <c r="C42" s="20" t="s">
        <v>26</v>
      </c>
      <c r="D42" s="26">
        <v>5</v>
      </c>
      <c r="E42" s="6">
        <v>1380.01</v>
      </c>
      <c r="F42" s="6">
        <v>1308.72</v>
      </c>
      <c r="G42" s="6">
        <v>1351.28</v>
      </c>
      <c r="H42" s="6"/>
      <c r="I42" s="6"/>
      <c r="J42" s="7"/>
      <c r="K42" s="7"/>
      <c r="L42" s="6">
        <f t="shared" si="20"/>
        <v>1346.67</v>
      </c>
      <c r="M42" s="8">
        <f t="shared" si="21"/>
        <v>35.867883963233723</v>
      </c>
      <c r="N42" s="8">
        <f t="shared" si="22"/>
        <v>2.6634501372447388</v>
      </c>
      <c r="O42" s="6">
        <f t="shared" si="23"/>
        <v>6733.35</v>
      </c>
      <c r="P42" s="6">
        <f t="shared" si="24"/>
        <v>1346.67</v>
      </c>
      <c r="Q42" s="6">
        <f t="shared" si="25"/>
        <v>1346.67</v>
      </c>
      <c r="R42" s="6">
        <f t="shared" si="26"/>
        <v>6733.35</v>
      </c>
    </row>
    <row r="43" spans="1:18" ht="42.75" customHeight="1" x14ac:dyDescent="0.2">
      <c r="A43" s="19">
        <v>37</v>
      </c>
      <c r="B43" s="24" t="s">
        <v>64</v>
      </c>
      <c r="C43" s="20" t="s">
        <v>26</v>
      </c>
      <c r="D43" s="26">
        <v>6</v>
      </c>
      <c r="E43" s="6">
        <v>3787.24</v>
      </c>
      <c r="F43" s="6">
        <v>3591.6</v>
      </c>
      <c r="G43" s="6">
        <v>3708.4</v>
      </c>
      <c r="H43" s="6"/>
      <c r="I43" s="6"/>
      <c r="J43" s="7"/>
      <c r="K43" s="7"/>
      <c r="L43" s="6">
        <f t="shared" si="20"/>
        <v>3695.7466666666664</v>
      </c>
      <c r="M43" s="8">
        <f t="shared" si="21"/>
        <v>98.43186746848464</v>
      </c>
      <c r="N43" s="8">
        <f t="shared" si="22"/>
        <v>2.6633824324669977</v>
      </c>
      <c r="O43" s="6">
        <f t="shared" si="23"/>
        <v>22174.48</v>
      </c>
      <c r="P43" s="6">
        <f t="shared" si="24"/>
        <v>3695.7466666666664</v>
      </c>
      <c r="Q43" s="6">
        <f t="shared" si="25"/>
        <v>3695.74</v>
      </c>
      <c r="R43" s="6">
        <f t="shared" si="26"/>
        <v>22174.44</v>
      </c>
    </row>
    <row r="44" spans="1:18" ht="23.25" customHeight="1" x14ac:dyDescent="0.2">
      <c r="A44" s="19">
        <v>38</v>
      </c>
      <c r="B44" s="24" t="s">
        <v>65</v>
      </c>
      <c r="C44" s="20" t="s">
        <v>26</v>
      </c>
      <c r="D44" s="26">
        <v>9</v>
      </c>
      <c r="E44" s="6">
        <v>2931.22</v>
      </c>
      <c r="F44" s="6">
        <v>2779.8</v>
      </c>
      <c r="G44" s="6">
        <v>2870.2</v>
      </c>
      <c r="H44" s="6"/>
      <c r="I44" s="6"/>
      <c r="J44" s="7"/>
      <c r="K44" s="7"/>
      <c r="L44" s="6">
        <f t="shared" si="20"/>
        <v>2860.4066666666672</v>
      </c>
      <c r="M44" s="8">
        <f t="shared" si="21"/>
        <v>76.183568657114662</v>
      </c>
      <c r="N44" s="8">
        <f t="shared" si="22"/>
        <v>2.6633824324669915</v>
      </c>
      <c r="O44" s="6">
        <f t="shared" si="23"/>
        <v>25743.660000000003</v>
      </c>
      <c r="P44" s="6">
        <f t="shared" si="24"/>
        <v>2860.4066666666672</v>
      </c>
      <c r="Q44" s="6">
        <f t="shared" si="25"/>
        <v>2860.4</v>
      </c>
      <c r="R44" s="6">
        <f t="shared" si="26"/>
        <v>25743.600000000002</v>
      </c>
    </row>
    <row r="45" spans="1:18" ht="24.75" customHeight="1" x14ac:dyDescent="0.2">
      <c r="A45" s="19">
        <v>39</v>
      </c>
      <c r="B45" s="24" t="s">
        <v>66</v>
      </c>
      <c r="C45" s="20" t="s">
        <v>26</v>
      </c>
      <c r="D45" s="26">
        <v>5</v>
      </c>
      <c r="E45" s="6">
        <v>2890.75</v>
      </c>
      <c r="F45" s="6">
        <v>2741.42</v>
      </c>
      <c r="G45" s="6">
        <v>2830.58</v>
      </c>
      <c r="H45" s="6"/>
      <c r="I45" s="6"/>
      <c r="J45" s="7"/>
      <c r="K45" s="7"/>
      <c r="L45" s="6">
        <f t="shared" si="20"/>
        <v>2820.9166666666665</v>
      </c>
      <c r="M45" s="8">
        <f t="shared" si="21"/>
        <v>75.132531125560561</v>
      </c>
      <c r="N45" s="8">
        <f t="shared" si="22"/>
        <v>2.6634083882506476</v>
      </c>
      <c r="O45" s="6">
        <f t="shared" si="23"/>
        <v>14104.583333333334</v>
      </c>
      <c r="P45" s="6">
        <f t="shared" si="24"/>
        <v>2820.916666666667</v>
      </c>
      <c r="Q45" s="6">
        <f t="shared" si="25"/>
        <v>2820.91</v>
      </c>
      <c r="R45" s="6">
        <f t="shared" si="26"/>
        <v>14104.55</v>
      </c>
    </row>
    <row r="46" spans="1:18" ht="27" customHeight="1" x14ac:dyDescent="0.2">
      <c r="A46" s="19">
        <v>40</v>
      </c>
      <c r="B46" s="24" t="s">
        <v>67</v>
      </c>
      <c r="C46" s="20" t="s">
        <v>26</v>
      </c>
      <c r="D46" s="26">
        <v>12</v>
      </c>
      <c r="E46" s="6">
        <v>259.39999999999998</v>
      </c>
      <c r="F46" s="6">
        <v>246</v>
      </c>
      <c r="G46" s="6">
        <v>254</v>
      </c>
      <c r="H46" s="6"/>
      <c r="I46" s="6"/>
      <c r="J46" s="7"/>
      <c r="K46" s="7"/>
      <c r="L46" s="6">
        <f t="shared" si="20"/>
        <v>253.13333333333333</v>
      </c>
      <c r="M46" s="8">
        <f t="shared" si="21"/>
        <v>6.7419087307181185</v>
      </c>
      <c r="N46" s="8">
        <f t="shared" si="22"/>
        <v>2.6633824324669946</v>
      </c>
      <c r="O46" s="6">
        <f t="shared" si="23"/>
        <v>3037.6</v>
      </c>
      <c r="P46" s="6">
        <f t="shared" si="24"/>
        <v>253.13333333333333</v>
      </c>
      <c r="Q46" s="6">
        <f t="shared" si="25"/>
        <v>253.13</v>
      </c>
      <c r="R46" s="6">
        <f t="shared" si="26"/>
        <v>3037.56</v>
      </c>
    </row>
    <row r="47" spans="1:18" ht="23.25" customHeight="1" x14ac:dyDescent="0.2">
      <c r="A47" s="19">
        <v>41</v>
      </c>
      <c r="B47" s="24" t="s">
        <v>68</v>
      </c>
      <c r="C47" s="20" t="s">
        <v>26</v>
      </c>
      <c r="D47" s="26">
        <v>18</v>
      </c>
      <c r="E47" s="6">
        <v>259.39999999999998</v>
      </c>
      <c r="F47" s="6">
        <v>246</v>
      </c>
      <c r="G47" s="6">
        <v>254</v>
      </c>
      <c r="H47" s="6"/>
      <c r="I47" s="6"/>
      <c r="J47" s="7"/>
      <c r="K47" s="7"/>
      <c r="L47" s="6">
        <f t="shared" si="20"/>
        <v>253.13333333333333</v>
      </c>
      <c r="M47" s="8">
        <f t="shared" si="21"/>
        <v>6.7419087307181185</v>
      </c>
      <c r="N47" s="8">
        <f t="shared" si="22"/>
        <v>2.6633824324669946</v>
      </c>
      <c r="O47" s="6">
        <f t="shared" si="23"/>
        <v>4556.3999999999996</v>
      </c>
      <c r="P47" s="6">
        <f t="shared" si="24"/>
        <v>253.13333333333333</v>
      </c>
      <c r="Q47" s="6">
        <f t="shared" si="25"/>
        <v>253.13</v>
      </c>
      <c r="R47" s="6">
        <f t="shared" si="26"/>
        <v>4556.34</v>
      </c>
    </row>
    <row r="48" spans="1:18" ht="27" customHeight="1" x14ac:dyDescent="0.2">
      <c r="A48" s="19">
        <v>42</v>
      </c>
      <c r="B48" s="24" t="s">
        <v>69</v>
      </c>
      <c r="C48" s="20" t="s">
        <v>26</v>
      </c>
      <c r="D48" s="26">
        <v>10</v>
      </c>
      <c r="E48" s="6">
        <v>259.39999999999998</v>
      </c>
      <c r="F48" s="6">
        <v>246</v>
      </c>
      <c r="G48" s="6">
        <v>254</v>
      </c>
      <c r="H48" s="6"/>
      <c r="I48" s="6"/>
      <c r="J48" s="7"/>
      <c r="K48" s="7"/>
      <c r="L48" s="6">
        <f t="shared" si="20"/>
        <v>253.13333333333333</v>
      </c>
      <c r="M48" s="8">
        <f t="shared" si="21"/>
        <v>6.7419087307181185</v>
      </c>
      <c r="N48" s="8">
        <f t="shared" si="22"/>
        <v>2.6633824324669946</v>
      </c>
      <c r="O48" s="6">
        <f t="shared" si="23"/>
        <v>2531.3333333333335</v>
      </c>
      <c r="P48" s="6">
        <f t="shared" si="24"/>
        <v>253.13333333333335</v>
      </c>
      <c r="Q48" s="6">
        <f t="shared" si="25"/>
        <v>253.13</v>
      </c>
      <c r="R48" s="6">
        <f t="shared" si="26"/>
        <v>2531.3000000000002</v>
      </c>
    </row>
    <row r="49" spans="1:18" ht="20.25" customHeight="1" x14ac:dyDescent="0.2">
      <c r="A49" s="19">
        <v>43</v>
      </c>
      <c r="B49" s="24" t="s">
        <v>70</v>
      </c>
      <c r="C49" s="20" t="s">
        <v>26</v>
      </c>
      <c r="D49" s="26">
        <v>16</v>
      </c>
      <c r="E49" s="6">
        <v>5700.32</v>
      </c>
      <c r="F49" s="6">
        <v>5405.85</v>
      </c>
      <c r="G49" s="6">
        <v>5581.65</v>
      </c>
      <c r="H49" s="6"/>
      <c r="I49" s="6"/>
      <c r="J49" s="7"/>
      <c r="K49" s="7"/>
      <c r="L49" s="6">
        <f t="shared" si="20"/>
        <v>5562.6066666666666</v>
      </c>
      <c r="M49" s="8">
        <f t="shared" si="21"/>
        <v>148.15576814060677</v>
      </c>
      <c r="N49" s="8">
        <f t="shared" si="22"/>
        <v>2.6634234095395346</v>
      </c>
      <c r="O49" s="6">
        <f t="shared" si="23"/>
        <v>89001.706666666665</v>
      </c>
      <c r="P49" s="6">
        <f t="shared" si="24"/>
        <v>5562.6066666666666</v>
      </c>
      <c r="Q49" s="6">
        <f t="shared" si="25"/>
        <v>5562.6</v>
      </c>
      <c r="R49" s="6">
        <f t="shared" si="26"/>
        <v>89001.600000000006</v>
      </c>
    </row>
    <row r="50" spans="1:18" ht="42.75" customHeight="1" x14ac:dyDescent="0.2">
      <c r="A50" s="19">
        <v>44</v>
      </c>
      <c r="B50" s="24" t="s">
        <v>71</v>
      </c>
      <c r="C50" s="20" t="s">
        <v>26</v>
      </c>
      <c r="D50" s="26">
        <v>8</v>
      </c>
      <c r="E50" s="6">
        <v>5549.86</v>
      </c>
      <c r="F50" s="6">
        <v>5263.17</v>
      </c>
      <c r="G50" s="6">
        <v>5434.33</v>
      </c>
      <c r="H50" s="6"/>
      <c r="I50" s="6"/>
      <c r="J50" s="7"/>
      <c r="K50" s="7"/>
      <c r="L50" s="6">
        <f t="shared" si="20"/>
        <v>5415.786666666666</v>
      </c>
      <c r="M50" s="8">
        <f t="shared" si="21"/>
        <v>144.24174303346891</v>
      </c>
      <c r="N50" s="8">
        <f t="shared" si="22"/>
        <v>2.6633571798766491</v>
      </c>
      <c r="O50" s="6">
        <f t="shared" si="23"/>
        <v>43326.293333333328</v>
      </c>
      <c r="P50" s="6">
        <f t="shared" si="24"/>
        <v>5415.786666666666</v>
      </c>
      <c r="Q50" s="6">
        <f t="shared" si="25"/>
        <v>5415.78</v>
      </c>
      <c r="R50" s="6">
        <f t="shared" si="26"/>
        <v>43326.239999999998</v>
      </c>
    </row>
    <row r="51" spans="1:18" ht="42.75" customHeight="1" x14ac:dyDescent="0.2">
      <c r="A51" s="19">
        <v>45</v>
      </c>
      <c r="B51" s="24" t="s">
        <v>72</v>
      </c>
      <c r="C51" s="20" t="s">
        <v>26</v>
      </c>
      <c r="D51" s="26">
        <v>8</v>
      </c>
      <c r="E51" s="6">
        <v>5516.14</v>
      </c>
      <c r="F51" s="6">
        <v>5231.1899999999996</v>
      </c>
      <c r="G51" s="6">
        <v>5401.31</v>
      </c>
      <c r="H51" s="6"/>
      <c r="I51" s="6"/>
      <c r="J51" s="7"/>
      <c r="K51" s="7"/>
      <c r="L51" s="6">
        <f t="shared" si="20"/>
        <v>5382.88</v>
      </c>
      <c r="M51" s="8">
        <f t="shared" si="21"/>
        <v>143.36622440449531</v>
      </c>
      <c r="N51" s="8">
        <f t="shared" si="22"/>
        <v>2.6633739634637092</v>
      </c>
      <c r="O51" s="6">
        <f t="shared" si="23"/>
        <v>43063.039999999994</v>
      </c>
      <c r="P51" s="6">
        <f t="shared" si="24"/>
        <v>5382.8799999999992</v>
      </c>
      <c r="Q51" s="6">
        <f t="shared" si="25"/>
        <v>5382.88</v>
      </c>
      <c r="R51" s="6">
        <f t="shared" si="26"/>
        <v>43063.040000000001</v>
      </c>
    </row>
    <row r="52" spans="1:18" ht="42.75" customHeight="1" x14ac:dyDescent="0.2">
      <c r="A52" s="19">
        <v>46</v>
      </c>
      <c r="B52" s="24" t="s">
        <v>73</v>
      </c>
      <c r="C52" s="20" t="s">
        <v>26</v>
      </c>
      <c r="D52" s="26">
        <v>12</v>
      </c>
      <c r="E52" s="6">
        <v>13073.76</v>
      </c>
      <c r="F52" s="6">
        <v>12398.4</v>
      </c>
      <c r="G52" s="6">
        <v>12801.6</v>
      </c>
      <c r="H52" s="6"/>
      <c r="I52" s="6"/>
      <c r="J52" s="7"/>
      <c r="K52" s="7"/>
      <c r="L52" s="6">
        <f t="shared" si="20"/>
        <v>12757.92</v>
      </c>
      <c r="M52" s="8">
        <f t="shared" si="21"/>
        <v>339.79220002819403</v>
      </c>
      <c r="N52" s="8">
        <f t="shared" si="22"/>
        <v>2.6633824324670008</v>
      </c>
      <c r="O52" s="6">
        <f t="shared" si="23"/>
        <v>153095.04000000001</v>
      </c>
      <c r="P52" s="6">
        <f t="shared" si="24"/>
        <v>12757.92</v>
      </c>
      <c r="Q52" s="6">
        <f t="shared" si="25"/>
        <v>12757.92</v>
      </c>
      <c r="R52" s="6">
        <f t="shared" si="26"/>
        <v>153095.04000000001</v>
      </c>
    </row>
    <row r="53" spans="1:18" ht="42.75" customHeight="1" x14ac:dyDescent="0.2">
      <c r="A53" s="19">
        <v>47</v>
      </c>
      <c r="B53" s="24" t="s">
        <v>74</v>
      </c>
      <c r="C53" s="20" t="s">
        <v>26</v>
      </c>
      <c r="D53" s="26">
        <v>6</v>
      </c>
      <c r="E53" s="6">
        <v>12722.27</v>
      </c>
      <c r="F53" s="6">
        <v>12065.07</v>
      </c>
      <c r="G53" s="6">
        <v>12457.43</v>
      </c>
      <c r="H53" s="6"/>
      <c r="I53" s="6"/>
      <c r="J53" s="7"/>
      <c r="K53" s="7"/>
      <c r="L53" s="6">
        <f t="shared" si="20"/>
        <v>12414.923333333334</v>
      </c>
      <c r="M53" s="8">
        <f t="shared" si="21"/>
        <v>330.65551943576202</v>
      </c>
      <c r="N53" s="8">
        <f t="shared" si="22"/>
        <v>2.6633714164627302</v>
      </c>
      <c r="O53" s="6">
        <f t="shared" si="23"/>
        <v>74489.540000000008</v>
      </c>
      <c r="P53" s="6">
        <f t="shared" si="24"/>
        <v>12414.923333333334</v>
      </c>
      <c r="Q53" s="6">
        <f t="shared" si="25"/>
        <v>12414.92</v>
      </c>
      <c r="R53" s="6">
        <f t="shared" si="26"/>
        <v>74489.52</v>
      </c>
    </row>
    <row r="54" spans="1:18" ht="28.5" customHeight="1" x14ac:dyDescent="0.2">
      <c r="A54" s="19">
        <v>48</v>
      </c>
      <c r="B54" s="24" t="s">
        <v>75</v>
      </c>
      <c r="C54" s="20" t="s">
        <v>26</v>
      </c>
      <c r="D54" s="26">
        <v>6</v>
      </c>
      <c r="E54" s="6">
        <v>12491.41</v>
      </c>
      <c r="F54" s="6">
        <v>11846.13</v>
      </c>
      <c r="G54" s="6">
        <v>12231.37</v>
      </c>
      <c r="H54" s="6"/>
      <c r="I54" s="6"/>
      <c r="J54" s="7"/>
      <c r="K54" s="7"/>
      <c r="L54" s="6">
        <f t="shared" si="20"/>
        <v>12189.636666666667</v>
      </c>
      <c r="M54" s="8">
        <f t="shared" si="21"/>
        <v>324.65800919326415</v>
      </c>
      <c r="N54" s="8">
        <f t="shared" si="22"/>
        <v>2.6633936520935197</v>
      </c>
      <c r="O54" s="6">
        <f t="shared" si="23"/>
        <v>73137.820000000007</v>
      </c>
      <c r="P54" s="6">
        <f t="shared" si="24"/>
        <v>12189.636666666667</v>
      </c>
      <c r="Q54" s="6">
        <f t="shared" si="25"/>
        <v>12189.63</v>
      </c>
      <c r="R54" s="6">
        <f t="shared" si="26"/>
        <v>73137.78</v>
      </c>
    </row>
    <row r="55" spans="1:18" ht="32.25" customHeight="1" x14ac:dyDescent="0.25">
      <c r="A55" s="19"/>
      <c r="B55" s="16"/>
      <c r="C55" s="16"/>
      <c r="D55" s="15"/>
      <c r="E55" s="6"/>
      <c r="F55" s="6"/>
      <c r="G55" s="6"/>
      <c r="H55" s="6"/>
      <c r="I55" s="6"/>
      <c r="J55" s="7"/>
      <c r="K55" s="7"/>
      <c r="L55" s="6"/>
      <c r="M55" s="8"/>
      <c r="N55" s="8"/>
      <c r="O55" s="6"/>
      <c r="P55" s="6"/>
      <c r="Q55" s="6"/>
      <c r="R55" s="27">
        <f>SUM(R7:R54)</f>
        <v>1413046.6000000003</v>
      </c>
    </row>
    <row r="56" spans="1:18" ht="23.25" customHeight="1" x14ac:dyDescent="0.2">
      <c r="A56" s="28" t="s">
        <v>76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</row>
    <row r="57" spans="1:18" ht="15.75" customHeight="1" x14ac:dyDescent="0.2">
      <c r="A57" s="29"/>
      <c r="B57" s="2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s="2" customFormat="1" ht="15.75" customHeight="1" x14ac:dyDescent="0.2">
      <c r="A58" s="30" t="s">
        <v>25</v>
      </c>
      <c r="B58" s="30"/>
      <c r="C58" s="30"/>
      <c r="D58" s="9"/>
      <c r="E58" s="31" t="s">
        <v>18</v>
      </c>
      <c r="F58" s="31"/>
      <c r="G58" s="31"/>
      <c r="H58" s="31"/>
      <c r="I58" s="31"/>
      <c r="J58" s="31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">
      <c r="A60" s="9"/>
      <c r="B60" s="11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</sheetData>
  <mergeCells count="16"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  <mergeCell ref="A56:R56"/>
    <mergeCell ref="A57:B57"/>
    <mergeCell ref="A58:C58"/>
    <mergeCell ref="E58:F58"/>
    <mergeCell ref="G58:J58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2020-10-06T09:52:03Z</cp:lastPrinted>
  <dcterms:created xsi:type="dcterms:W3CDTF">2014-01-15T18:15:09Z</dcterms:created>
  <dcterms:modified xsi:type="dcterms:W3CDTF">2020-10-14T08:13:21Z</dcterms:modified>
</cp:coreProperties>
</file>