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НМЦК!#REF!</definedName>
    <definedName name="_xlnm.Print_Area" localSheetId="0">НМЦК!$A$1:$N$13</definedName>
  </definedNames>
  <calcPr calcId="114210"/>
</workbook>
</file>

<file path=xl/calcChain.xml><?xml version="1.0" encoding="utf-8"?>
<calcChain xmlns="http://schemas.openxmlformats.org/spreadsheetml/2006/main">
  <c r="K6" i="1"/>
  <c r="N6"/>
  <c r="N8"/>
  <c r="K7"/>
  <c r="N7"/>
  <c r="J6"/>
  <c r="J8"/>
  <c r="J7"/>
  <c r="H6"/>
  <c r="H7"/>
  <c r="H8"/>
  <c r="F6"/>
  <c r="F7"/>
  <c r="F8"/>
  <c r="L6"/>
  <c r="M6"/>
  <c r="L7"/>
  <c r="M7"/>
</calcChain>
</file>

<file path=xl/sharedStrings.xml><?xml version="1.0" encoding="utf-8"?>
<sst xmlns="http://schemas.openxmlformats.org/spreadsheetml/2006/main" count="27" uniqueCount="22">
  <si>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</si>
  <si>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</si>
  <si>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</si>
  <si>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</si>
  <si>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</si>
  <si>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</si>
  <si>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</si>
  <si>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</si>
  <si>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</si>
  <si>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</si>
  <si>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</si>
  <si>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</si>
  <si>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</si>
  <si>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</si>
  <si>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упак.</t>
  </si>
  <si>
    <t>Поставка лекарственных препаратов (Аллергены)</t>
  </si>
  <si>
    <t>Источник 1
 КП № 04/-10732 от 11.10.2022</t>
  </si>
  <si>
    <t>Источник 2
КП № 04/-10732 от 11.10.2022</t>
  </si>
  <si>
    <t>Источник 3
КП № 04/-10732 от 11.10.2022</t>
  </si>
  <si>
    <t>Аллерген бактерий [Туберкулезный] раствор для внутрикожного введения, 2 ТЕ/доза, 1 мл - флаконы (1) / (10 доз по 2 ТЕ в 0.1 мл) х 1 + (шприц) х 5 + (игла для извлечения (длинная)) х 5 + игла для введения (короткая)) х 5 / - пеналы (1) -пачки картонные</t>
  </si>
  <si>
    <t xml:space="preserve">Диаскинтест раствор для внутрикожного введения 3,0 мл (30 доз) - флаконы х1 - упаковки ячейковые контурные - пачки картонные </t>
  </si>
  <si>
    <r>
      <t>Начальная (максимальная) цена договора составляет</t>
    </r>
    <r>
      <rPr>
        <b/>
        <sz val="11"/>
        <rFont val="Times New Roman"/>
        <family val="1"/>
        <charset val="204"/>
      </rPr>
      <t xml:space="preserve">: 573 254,00 рубля </t>
    </r>
    <r>
      <rPr>
        <sz val="11"/>
        <rFont val="Times New Roman"/>
        <family val="1"/>
        <charset val="204"/>
      </rPr>
      <t>(Пятьсот семьдесят три тысячи двести пятьдесят четыре рубля 00 копеек).</t>
    </r>
  </si>
</sst>
</file>

<file path=xl/styles.xml><?xml version="1.0" encoding="utf-8"?>
<styleSheet xmlns="http://schemas.openxmlformats.org/spreadsheetml/2006/main">
  <numFmts count="1">
    <numFmt numFmtId="164" formatCode="#,##0.00\ _₽"/>
  </numFmts>
  <fonts count="30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7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8" fillId="0" borderId="0"/>
    <xf numFmtId="0" fontId="2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Border="0" applyProtection="0"/>
  </cellStyleXfs>
  <cellXfs count="35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3" fontId="2" fillId="9" borderId="0" xfId="0" applyNumberFormat="1" applyFont="1" applyFill="1" applyAlignment="1">
      <alignment horizontal="center" vertical="center" wrapText="1"/>
    </xf>
    <xf numFmtId="0" fontId="18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18" fillId="9" borderId="3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wrapText="1"/>
    </xf>
    <xf numFmtId="0" fontId="18" fillId="0" borderId="2" xfId="18" applyFont="1" applyFill="1" applyBorder="1" applyAlignment="1">
      <alignment horizontal="center" vertical="center"/>
    </xf>
    <xf numFmtId="4" fontId="18" fillId="0" borderId="2" xfId="18" applyNumberFormat="1" applyFont="1" applyBorder="1" applyAlignment="1">
      <alignment horizontal="center" vertical="center"/>
    </xf>
    <xf numFmtId="4" fontId="18" fillId="9" borderId="2" xfId="18" applyNumberFormat="1" applyFont="1" applyFill="1" applyBorder="1" applyAlignment="1">
      <alignment horizontal="center" vertical="center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88595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88595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885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8859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524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524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524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524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524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524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524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524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524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524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524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2"/>
  <sheetViews>
    <sheetView tabSelected="1" zoomScaleNormal="130" workbookViewId="0">
      <selection activeCell="E6" sqref="E6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6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15.7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36" customHeight="1">
      <c r="A2" s="31" t="s">
        <v>15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51">
      <c r="A3" s="32" t="s">
        <v>1</v>
      </c>
      <c r="B3" s="33" t="s">
        <v>10</v>
      </c>
      <c r="C3" s="32" t="s">
        <v>7</v>
      </c>
      <c r="D3" s="30" t="s">
        <v>6</v>
      </c>
      <c r="E3" s="25" t="s">
        <v>2</v>
      </c>
      <c r="F3" s="25"/>
      <c r="G3" s="25"/>
      <c r="H3" s="25"/>
      <c r="I3" s="25"/>
      <c r="J3" s="25"/>
      <c r="K3" s="25" t="s">
        <v>3</v>
      </c>
      <c r="L3" s="25"/>
      <c r="M3" s="25"/>
      <c r="N3" s="7" t="s">
        <v>4</v>
      </c>
    </row>
    <row r="4" spans="1:14" ht="45.75" customHeight="1">
      <c r="A4" s="32"/>
      <c r="B4" s="33"/>
      <c r="C4" s="32"/>
      <c r="D4" s="30"/>
      <c r="E4" s="7" t="s">
        <v>12</v>
      </c>
      <c r="F4" s="7" t="s">
        <v>13</v>
      </c>
      <c r="G4" s="7" t="s">
        <v>12</v>
      </c>
      <c r="H4" s="7" t="s">
        <v>13</v>
      </c>
      <c r="I4" s="7" t="s">
        <v>12</v>
      </c>
      <c r="J4" s="7" t="s">
        <v>13</v>
      </c>
      <c r="K4" s="25" t="s">
        <v>8</v>
      </c>
      <c r="L4" s="25" t="s">
        <v>5</v>
      </c>
      <c r="M4" s="25" t="s">
        <v>9</v>
      </c>
      <c r="N4" s="26" t="s">
        <v>11</v>
      </c>
    </row>
    <row r="5" spans="1:14" ht="42" customHeight="1">
      <c r="A5" s="32"/>
      <c r="B5" s="34"/>
      <c r="C5" s="32"/>
      <c r="D5" s="30"/>
      <c r="E5" s="27" t="s">
        <v>16</v>
      </c>
      <c r="F5" s="27"/>
      <c r="G5" s="27" t="s">
        <v>17</v>
      </c>
      <c r="H5" s="27"/>
      <c r="I5" s="27" t="s">
        <v>18</v>
      </c>
      <c r="J5" s="27"/>
      <c r="K5" s="25"/>
      <c r="L5" s="25"/>
      <c r="M5" s="25"/>
      <c r="N5" s="26"/>
    </row>
    <row r="6" spans="1:14" ht="102">
      <c r="A6" s="19">
        <v>1</v>
      </c>
      <c r="B6" s="21" t="s">
        <v>19</v>
      </c>
      <c r="C6" s="20" t="s">
        <v>14</v>
      </c>
      <c r="D6" s="22">
        <v>500</v>
      </c>
      <c r="E6" s="23">
        <v>536.36</v>
      </c>
      <c r="F6" s="8">
        <f>D6*E6</f>
        <v>268180</v>
      </c>
      <c r="G6" s="23">
        <v>536.36</v>
      </c>
      <c r="H6" s="8">
        <f>G6*D6</f>
        <v>268180</v>
      </c>
      <c r="I6" s="23">
        <v>536.36</v>
      </c>
      <c r="J6" s="8">
        <f>I6*D6</f>
        <v>268180</v>
      </c>
      <c r="K6" s="8">
        <f>(E6+G6+I6)/3</f>
        <v>536.36</v>
      </c>
      <c r="L6" s="6">
        <f>STDEV(E6,G6,I6)</f>
        <v>0</v>
      </c>
      <c r="M6" s="9">
        <f>L6/K6</f>
        <v>0</v>
      </c>
      <c r="N6" s="10">
        <f>ROUND(K6,2)*D6</f>
        <v>268180</v>
      </c>
    </row>
    <row r="7" spans="1:14" ht="63.75">
      <c r="A7" s="19">
        <v>2</v>
      </c>
      <c r="B7" s="21" t="s">
        <v>20</v>
      </c>
      <c r="C7" s="20" t="s">
        <v>14</v>
      </c>
      <c r="D7" s="22">
        <v>200</v>
      </c>
      <c r="E7" s="24">
        <v>1525.37</v>
      </c>
      <c r="F7" s="8">
        <f>D7*E7</f>
        <v>305074</v>
      </c>
      <c r="G7" s="24">
        <v>1525.37</v>
      </c>
      <c r="H7" s="8">
        <f>G7*D7</f>
        <v>305074</v>
      </c>
      <c r="I7" s="24">
        <v>1525.37</v>
      </c>
      <c r="J7" s="8">
        <f>I7*D7</f>
        <v>305074</v>
      </c>
      <c r="K7" s="8">
        <f>(E7+G7+I7)/3</f>
        <v>1525.37</v>
      </c>
      <c r="L7" s="6">
        <f>STDEV(E7,G7,I7)</f>
        <v>0</v>
      </c>
      <c r="M7" s="9">
        <f>L7/K7</f>
        <v>0</v>
      </c>
      <c r="N7" s="10">
        <f>ROUND(K7,2)*D7</f>
        <v>305074</v>
      </c>
    </row>
    <row r="8" spans="1:14">
      <c r="A8" s="11"/>
      <c r="B8" s="15"/>
      <c r="C8" s="12"/>
      <c r="D8" s="13"/>
      <c r="E8" s="14"/>
      <c r="F8" s="14">
        <f>SUM(F6:F7)</f>
        <v>573254</v>
      </c>
      <c r="G8" s="14"/>
      <c r="H8" s="14">
        <f>SUM(H6:H7)</f>
        <v>573254</v>
      </c>
      <c r="I8" s="14"/>
      <c r="J8" s="14">
        <f>SUM(J6:J7)</f>
        <v>573254</v>
      </c>
      <c r="K8" s="14"/>
      <c r="L8" s="14"/>
      <c r="M8" s="14"/>
      <c r="N8" s="14">
        <f>SUM(N6:N7)</f>
        <v>573254</v>
      </c>
    </row>
    <row r="12" spans="1:14" s="18" customFormat="1" ht="15">
      <c r="A12" s="17"/>
      <c r="B12" s="29" t="s">
        <v>21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</sheetData>
  <mergeCells count="16">
    <mergeCell ref="A1:N1"/>
    <mergeCell ref="B12:N12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2022-10-05T12:27:31Z</cp:lastPrinted>
  <dcterms:created xsi:type="dcterms:W3CDTF">2018-12-14T15:08:00Z</dcterms:created>
  <dcterms:modified xsi:type="dcterms:W3CDTF">2022-11-06T12:48:15Z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