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N8" i="1"/>
  <c r="J7"/>
  <c r="J6"/>
  <c r="J8"/>
  <c r="H7"/>
  <c r="H6"/>
  <c r="H8"/>
  <c r="F8"/>
  <c r="K7"/>
  <c r="N7"/>
  <c r="L7"/>
  <c r="M7"/>
  <c r="F7"/>
  <c r="F6"/>
  <c r="L6"/>
  <c r="K6"/>
  <c r="N6"/>
  <c r="M6"/>
</calcChain>
</file>

<file path=xl/sharedStrings.xml><?xml version="1.0" encoding="utf-8"?>
<sst xmlns="http://schemas.openxmlformats.org/spreadsheetml/2006/main" count="28" uniqueCount="23">
  <si>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</si>
  <si>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</si>
  <si>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</si>
  <si>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</si>
  <si>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</si>
  <si>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</si>
  <si>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</si>
  <si>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</si>
  <si>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</si>
  <si>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</si>
  <si>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</si>
  <si>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</si>
  <si>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</si>
  <si>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</si>
  <si>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</si>
  <si>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Источник 1
 КП № 19/02 от 01.02.2023</t>
  </si>
  <si>
    <t>Источник 2
 КП № 25/23 от 01.02.2023</t>
  </si>
  <si>
    <t>Источник 3
 КП № 26-01 от 01.02.2023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</si>
  <si>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386 200,00 рублей </t>
    </r>
    <r>
      <rPr>
        <sz val="12"/>
        <rFont val="Times New Roman"/>
        <family val="1"/>
        <charset val="204"/>
      </rPr>
      <t>(Триста восемьдесят шесть тысяч двести рублей 00 копеек).</t>
    </r>
  </si>
  <si>
    <t>Выполнение работ по диагностике и ремонту с заменой запасных частей плазменного стерилизатора DGM Z 40 и парового стерилизатора AND 400</t>
  </si>
  <si>
    <t xml:space="preserve">Выполнение работ по диагностике и ремонту с заменой запасных частей плазменного стерилизатора DGM Z 40 </t>
  </si>
  <si>
    <t>Выполнение работ по диагностике парового стерилизатора AND 400</t>
  </si>
  <si>
    <t>услуга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</si>
</sst>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25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38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6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6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6" xfId="0" applyNumberFormat="1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3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4 2 2" xfId="28"/>
    <cellStyle name="Обычный 5" xfId="29"/>
    <cellStyle name="Обычный 5 2" xfId="30"/>
    <cellStyle name="Обычный 6" xfId="31"/>
    <cellStyle name="Обычный 7" xfId="32"/>
    <cellStyle name="Пояснение 2" xfId="33"/>
    <cellStyle name="Процентный 2" xfId="34"/>
    <cellStyle name="Процентный 2 2" xfId="35"/>
    <cellStyle name="Процентный 2 2 2" xfId="36"/>
    <cellStyle name="Процентный 2 3" xfId="37"/>
    <cellStyle name="Процентный 2 3 2" xfId="38"/>
    <cellStyle name="Процентный 2 4" xfId="39"/>
    <cellStyle name="Процентный 2 4 2" xfId="40"/>
    <cellStyle name="Процентный 2 5" xfId="41"/>
    <cellStyle name="Процентный 3" xfId="4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20764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20764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2076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207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N11"/>
  <sheetViews>
    <sheetView tabSelected="1" zoomScaleNormal="77" workbookViewId="0">
      <selection activeCell="B6" sqref="B6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3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92" width="8.85546875" style="5" customWidth="1"/>
    <col min="93" max="216" width="8.85546875" style="1" customWidth="1"/>
    <col min="217" max="16384" width="9.140625" style="1"/>
  </cols>
  <sheetData>
    <row r="1" spans="1:14" ht="30.7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48.75" customHeight="1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38.25">
      <c r="A3" s="34" t="s">
        <v>1</v>
      </c>
      <c r="B3" s="36" t="s">
        <v>11</v>
      </c>
      <c r="C3" s="34" t="s">
        <v>7</v>
      </c>
      <c r="D3" s="31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7" t="s">
        <v>4</v>
      </c>
    </row>
    <row r="4" spans="1:14" ht="45.75" customHeight="1">
      <c r="A4" s="34"/>
      <c r="B4" s="36"/>
      <c r="C4" s="34"/>
      <c r="D4" s="31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4" t="s">
        <v>8</v>
      </c>
      <c r="L4" s="24" t="s">
        <v>5</v>
      </c>
      <c r="M4" s="24" t="s">
        <v>9</v>
      </c>
      <c r="N4" s="26" t="s">
        <v>12</v>
      </c>
    </row>
    <row r="5" spans="1:14" ht="79.5" customHeight="1">
      <c r="A5" s="35"/>
      <c r="B5" s="37"/>
      <c r="C5" s="35"/>
      <c r="D5" s="32"/>
      <c r="E5" s="28" t="s">
        <v>15</v>
      </c>
      <c r="F5" s="28"/>
      <c r="G5" s="28" t="s">
        <v>16</v>
      </c>
      <c r="H5" s="28"/>
      <c r="I5" s="28" t="s">
        <v>17</v>
      </c>
      <c r="J5" s="28"/>
      <c r="K5" s="25"/>
      <c r="L5" s="25"/>
      <c r="M5" s="25"/>
      <c r="N5" s="27"/>
    </row>
    <row r="6" spans="1:14" ht="38.25">
      <c r="A6" s="19">
        <v>1</v>
      </c>
      <c r="B6" s="22" t="s">
        <v>20</v>
      </c>
      <c r="C6" s="20" t="s">
        <v>22</v>
      </c>
      <c r="D6" s="20">
        <v>1</v>
      </c>
      <c r="E6" s="23">
        <v>347500</v>
      </c>
      <c r="F6" s="8">
        <f>D6*E6</f>
        <v>347500</v>
      </c>
      <c r="G6" s="23">
        <v>365000</v>
      </c>
      <c r="H6" s="8">
        <f>G6*D6</f>
        <v>365000</v>
      </c>
      <c r="I6" s="23">
        <v>368350</v>
      </c>
      <c r="J6" s="8">
        <f>I6*D6</f>
        <v>368350</v>
      </c>
      <c r="K6" s="15">
        <f>(E6+G6+I6)/3</f>
        <v>360283.33333333331</v>
      </c>
      <c r="L6" s="16">
        <f>STDEV(E6,G6,I6)</f>
        <v>11196.68849854025</v>
      </c>
      <c r="M6" s="17">
        <f>L6/K6</f>
        <v>3.107745338911112E-2</v>
      </c>
      <c r="N6" s="18">
        <f>ROUND(K6,2)*D6</f>
        <v>360283.33</v>
      </c>
    </row>
    <row r="7" spans="1:14" ht="25.5">
      <c r="A7" s="19">
        <v>2</v>
      </c>
      <c r="B7" s="22" t="s">
        <v>21</v>
      </c>
      <c r="C7" s="20" t="s">
        <v>22</v>
      </c>
      <c r="D7" s="20">
        <v>1</v>
      </c>
      <c r="E7" s="23">
        <v>25000</v>
      </c>
      <c r="F7" s="8">
        <f>D7*E7</f>
        <v>25000</v>
      </c>
      <c r="G7" s="23">
        <v>26250</v>
      </c>
      <c r="H7" s="8">
        <f>G7*D7</f>
        <v>26250</v>
      </c>
      <c r="I7" s="23">
        <v>26500</v>
      </c>
      <c r="J7" s="8">
        <f>I7*D7</f>
        <v>26500</v>
      </c>
      <c r="K7" s="15">
        <f>(E7+G7+I7)/3</f>
        <v>25916.666666666668</v>
      </c>
      <c r="L7" s="16">
        <f>STDEV(E7,G7,I7)</f>
        <v>803.63756341610429</v>
      </c>
      <c r="M7" s="17">
        <f>L7/K7</f>
        <v>3.100852334724518E-2</v>
      </c>
      <c r="N7" s="18">
        <f>ROUND(K7,2)*D7</f>
        <v>25916.67</v>
      </c>
    </row>
    <row r="8" spans="1:14">
      <c r="A8" s="9"/>
      <c r="B8" s="21" t="s">
        <v>10</v>
      </c>
      <c r="C8" s="10"/>
      <c r="D8" s="11"/>
      <c r="E8" s="12"/>
      <c r="F8" s="14">
        <f>SUM(F6:F7)</f>
        <v>372500</v>
      </c>
      <c r="G8" s="12"/>
      <c r="H8" s="14">
        <f>SUM(H6:H7)</f>
        <v>391250</v>
      </c>
      <c r="I8" s="12"/>
      <c r="J8" s="14">
        <f>SUM(J6:J7)</f>
        <v>394850</v>
      </c>
      <c r="K8" s="12"/>
      <c r="L8" s="12"/>
      <c r="M8" s="12"/>
      <c r="N8" s="12">
        <f>SUM(N6:N7)</f>
        <v>386200</v>
      </c>
    </row>
    <row r="11" spans="1:14" ht="15.75">
      <c r="A11" s="6"/>
      <c r="B11" s="30" t="s">
        <v>18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2023-02-16T08:33:04Z</cp:lastPrinted>
  <dcterms:created xsi:type="dcterms:W3CDTF">2018-12-14T15:08:00Z</dcterms:created>
  <dcterms:modified xsi:type="dcterms:W3CDTF">2023-02-16T08:33:31Z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