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Лист3" sheetId="3" r:id="rId1"/>
  </sheets>
  <calcPr calcId="162913"/>
</workbook>
</file>

<file path=xl/calcChain.xml><?xml version="1.0" encoding="utf-8"?>
<calcChain xmlns="http://schemas.openxmlformats.org/spreadsheetml/2006/main">
  <c r="M8" i="3" l="1"/>
  <c r="N8" i="3" s="1"/>
  <c r="O8" i="3" s="1"/>
  <c r="P8" i="3" s="1"/>
  <c r="K8" i="3"/>
  <c r="L8" i="3" s="1"/>
  <c r="J8" i="3"/>
  <c r="M16" i="3" l="1"/>
  <c r="N16" i="3" s="1"/>
  <c r="O16" i="3" s="1"/>
  <c r="P16" i="3" s="1"/>
  <c r="K16" i="3"/>
  <c r="J16" i="3"/>
  <c r="M15" i="3"/>
  <c r="N15" i="3" s="1"/>
  <c r="O15" i="3" s="1"/>
  <c r="P15" i="3" s="1"/>
  <c r="K15" i="3"/>
  <c r="J15" i="3"/>
  <c r="M14" i="3"/>
  <c r="N14" i="3" s="1"/>
  <c r="O14" i="3" s="1"/>
  <c r="P14" i="3" s="1"/>
  <c r="K14" i="3"/>
  <c r="L14" i="3" s="1"/>
  <c r="J14" i="3"/>
  <c r="M13" i="3"/>
  <c r="N13" i="3" s="1"/>
  <c r="O13" i="3" s="1"/>
  <c r="P13" i="3" s="1"/>
  <c r="K13" i="3"/>
  <c r="J13" i="3"/>
  <c r="M12" i="3"/>
  <c r="N12" i="3" s="1"/>
  <c r="O12" i="3" s="1"/>
  <c r="P12" i="3" s="1"/>
  <c r="K12" i="3"/>
  <c r="J12" i="3"/>
  <c r="M11" i="3"/>
  <c r="N11" i="3" s="1"/>
  <c r="O11" i="3" s="1"/>
  <c r="P11" i="3" s="1"/>
  <c r="K11" i="3"/>
  <c r="J11" i="3"/>
  <c r="M10" i="3"/>
  <c r="N10" i="3" s="1"/>
  <c r="O10" i="3" s="1"/>
  <c r="P10" i="3" s="1"/>
  <c r="K10" i="3"/>
  <c r="J10" i="3"/>
  <c r="M9" i="3"/>
  <c r="N9" i="3" s="1"/>
  <c r="O9" i="3" s="1"/>
  <c r="P9" i="3" s="1"/>
  <c r="K9" i="3"/>
  <c r="J9" i="3"/>
  <c r="M7" i="3"/>
  <c r="K7" i="3"/>
  <c r="J7" i="3"/>
  <c r="L16" i="3" l="1"/>
  <c r="L11" i="3"/>
  <c r="L13" i="3"/>
  <c r="L9" i="3"/>
  <c r="L10" i="3"/>
  <c r="L12" i="3"/>
  <c r="L15" i="3"/>
  <c r="N7" i="3" l="1"/>
  <c r="O7" i="3" s="1"/>
  <c r="P7" i="3" s="1"/>
  <c r="P17" i="3" s="1"/>
  <c r="L7" i="3" l="1"/>
</calcChain>
</file>

<file path=xl/sharedStrings.xml><?xml version="1.0" encoding="utf-8"?>
<sst xmlns="http://schemas.openxmlformats.org/spreadsheetml/2006/main" count="47" uniqueCount="39">
  <si>
    <t>Разина Н.В.</t>
  </si>
  <si>
    <t>кг</t>
  </si>
  <si>
    <t>Приложение № 1</t>
  </si>
  <si>
    <t>№</t>
  </si>
  <si>
    <t>Наименование предмета договора</t>
  </si>
  <si>
    <t>Ед. изм</t>
  </si>
  <si>
    <t>Кол-во</t>
  </si>
  <si>
    <t>Коммерческие предложения (руб./ед.изм.)</t>
  </si>
  <si>
    <t>Данные реестра договоров (руб./ед.изм.)</t>
  </si>
  <si>
    <t>Однородность совокупности значений выявленных цен, используемых в расчете Н(М)ЦК</t>
  </si>
  <si>
    <t>КП 1</t>
  </si>
  <si>
    <t>КП 2</t>
  </si>
  <si>
    <t>Номер сведений о договоре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</si>
  <si>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</si>
  <si>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</si>
  <si>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</si>
  <si>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theme="1"/>
        <rFont val="Arial"/>
        <family val="2"/>
        <charset val="204"/>
      </rPr>
      <t xml:space="preserve">         (не должен превышать 33%)</t>
    </r>
  </si>
  <si>
    <t>Цена за единицу изм. (руб.)</t>
  </si>
  <si>
    <t>Цена за единицу изм. с округлением (вниз) до сотых долей после запятой (руб.)</t>
  </si>
  <si>
    <t>-</t>
  </si>
  <si>
    <t>КП3</t>
  </si>
  <si>
    <t>Мясо (свинина б/к)</t>
  </si>
  <si>
    <t>Колбаса вареная</t>
  </si>
  <si>
    <t>Сосиски</t>
  </si>
  <si>
    <t>Колбаса в/к</t>
  </si>
  <si>
    <t>Ветчина</t>
  </si>
  <si>
    <t>Печень говяжья</t>
  </si>
  <si>
    <t>Сердце говяжье</t>
  </si>
  <si>
    <t>Яйцо</t>
  </si>
  <si>
    <t>шт</t>
  </si>
  <si>
    <t xml:space="preserve">Расчет и обоснование начальной (максимальной) цены договора методом сопоставимых рыночных цен (Н(М)ЦД) 
</t>
  </si>
  <si>
    <t>к техническому заданию  на поставку продуктов питания (мясо и мясная продукция) на 2021год</t>
  </si>
  <si>
    <t>Н(М)ЦД, определяемая методом сопоставимых рыночных цен (анализа рынка)*</t>
  </si>
  <si>
    <r>
      <rPr>
        <b/>
        <sz val="10"/>
        <color theme="1"/>
        <rFont val="Arial"/>
        <family val="2"/>
        <charset val="204"/>
      </rPr>
      <t>Расчет Н(М)ЦДпо формуле</t>
    </r>
    <r>
      <rPr>
        <sz val="10"/>
        <color theme="1"/>
        <rFont val="Arial"/>
        <family val="2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</si>
  <si>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Н(М)ЦД договора с учетом округления цены за единицу (руб.)</t>
  </si>
  <si>
    <t>Специалист в сфере закупок</t>
  </si>
  <si>
    <t>Мясо (говядина б/к)</t>
  </si>
  <si>
    <t>Мясо птицы</t>
  </si>
  <si>
    <t>Начальная (максимальная) цена договора рассчитана с использованием метода сопоставления рыночных цен. Таким образом НМЦД  составила (рублей): 5 879 065,40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</si>
</sst>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5" fillId="0" borderId="1" xfId="0" applyFont="1" applyBorder="1"/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4" fontId="3" fillId="2" borderId="0" xfId="0" applyNumberFormat="1" applyFont="1" applyFill="1"/>
    <xf numFmtId="0" fontId="3" fillId="2" borderId="0" xfId="0" applyFont="1" applyFill="1" applyAlignment="1" applyProtection="1">
      <alignment horizontal="center" wrapText="1"/>
      <protection locked="0"/>
    </xf>
    <xf numFmtId="0" fontId="0" fillId="0" borderId="1" xfId="0" applyBorder="1"/>
    <xf numFmtId="0" fontId="2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 wrapText="1"/>
      <protection locked="0"/>
    </xf>
    <xf numFmtId="164" fontId="6" fillId="2" borderId="1" xfId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distributed"/>
    </xf>
    <xf numFmtId="2" fontId="0" fillId="0" borderId="1" xfId="0" applyNumberFormat="1" applyBorder="1" applyAlignment="1">
      <alignment horizontal="center" vertical="distributed"/>
    </xf>
    <xf numFmtId="0" fontId="7" fillId="3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0" fontId="6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center" wrapText="1"/>
      <protection locked="0"/>
    </xf>
    <xf numFmtId="0" fontId="1" fillId="0" borderId="0" xfId="0" applyFont="1" applyAlignment="1">
      <alignment horizontal="righ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5</xdr:row>
      <xdr:rowOff>952500</xdr:rowOff>
    </xdr:from>
    <xdr:to>
      <xdr:col>12</xdr:col>
      <xdr:colOff>0</xdr:colOff>
      <xdr:row>5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10875" y="32289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5</xdr:row>
      <xdr:rowOff>923925</xdr:rowOff>
    </xdr:from>
    <xdr:to>
      <xdr:col>10</xdr:col>
      <xdr:colOff>1019175</xdr:colOff>
      <xdr:row>5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82175" y="3200400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5</xdr:row>
      <xdr:rowOff>2085975</xdr:rowOff>
    </xdr:from>
    <xdr:to>
      <xdr:col>13</xdr:col>
      <xdr:colOff>19050</xdr:colOff>
      <xdr:row>5</xdr:row>
      <xdr:rowOff>2438400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791950" y="4362450"/>
          <a:ext cx="1485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5</xdr:row>
      <xdr:rowOff>1809750</xdr:rowOff>
    </xdr:from>
    <xdr:to>
      <xdr:col>12</xdr:col>
      <xdr:colOff>304800</xdr:colOff>
      <xdr:row>5</xdr:row>
      <xdr:rowOff>2038350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896725" y="40862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8</xdr:row>
      <xdr:rowOff>2085975</xdr:rowOff>
    </xdr:from>
    <xdr:to>
      <xdr:col>13</xdr:col>
      <xdr:colOff>19050</xdr:colOff>
      <xdr:row>8</xdr:row>
      <xdr:rowOff>2438400</xdr:rowOff>
    </xdr:to>
    <xdr:pic>
      <xdr:nvPicPr>
        <xdr:cNvPr id="1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8</xdr:row>
      <xdr:rowOff>1809750</xdr:rowOff>
    </xdr:from>
    <xdr:to>
      <xdr:col>12</xdr:col>
      <xdr:colOff>304800</xdr:colOff>
      <xdr:row>8</xdr:row>
      <xdr:rowOff>2038350</xdr:rowOff>
    </xdr:to>
    <xdr:pic>
      <xdr:nvPicPr>
        <xdr:cNvPr id="1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9</xdr:row>
      <xdr:rowOff>2085975</xdr:rowOff>
    </xdr:from>
    <xdr:to>
      <xdr:col>13</xdr:col>
      <xdr:colOff>19050</xdr:colOff>
      <xdr:row>9</xdr:row>
      <xdr:rowOff>2438400</xdr:rowOff>
    </xdr:to>
    <xdr:pic>
      <xdr:nvPicPr>
        <xdr:cNvPr id="1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9</xdr:row>
      <xdr:rowOff>1809750</xdr:rowOff>
    </xdr:from>
    <xdr:to>
      <xdr:col>12</xdr:col>
      <xdr:colOff>304800</xdr:colOff>
      <xdr:row>9</xdr:row>
      <xdr:rowOff>2038350</xdr:rowOff>
    </xdr:to>
    <xdr:pic>
      <xdr:nvPicPr>
        <xdr:cNvPr id="1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10</xdr:row>
      <xdr:rowOff>2085975</xdr:rowOff>
    </xdr:from>
    <xdr:to>
      <xdr:col>13</xdr:col>
      <xdr:colOff>19050</xdr:colOff>
      <xdr:row>10</xdr:row>
      <xdr:rowOff>2438400</xdr:rowOff>
    </xdr:to>
    <xdr:pic>
      <xdr:nvPicPr>
        <xdr:cNvPr id="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10</xdr:row>
      <xdr:rowOff>1809750</xdr:rowOff>
    </xdr:from>
    <xdr:to>
      <xdr:col>12</xdr:col>
      <xdr:colOff>304800</xdr:colOff>
      <xdr:row>10</xdr:row>
      <xdr:rowOff>2038350</xdr:rowOff>
    </xdr:to>
    <xdr:pic>
      <xdr:nvPicPr>
        <xdr:cNvPr id="1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11</xdr:row>
      <xdr:rowOff>2085975</xdr:rowOff>
    </xdr:from>
    <xdr:to>
      <xdr:col>13</xdr:col>
      <xdr:colOff>19050</xdr:colOff>
      <xdr:row>11</xdr:row>
      <xdr:rowOff>2438400</xdr:rowOff>
    </xdr:to>
    <xdr:pic>
      <xdr:nvPicPr>
        <xdr:cNvPr id="1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11</xdr:row>
      <xdr:rowOff>1809750</xdr:rowOff>
    </xdr:from>
    <xdr:to>
      <xdr:col>12</xdr:col>
      <xdr:colOff>304800</xdr:colOff>
      <xdr:row>11</xdr:row>
      <xdr:rowOff>2038350</xdr:rowOff>
    </xdr:to>
    <xdr:pic>
      <xdr:nvPicPr>
        <xdr:cNvPr id="1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12</xdr:row>
      <xdr:rowOff>2085975</xdr:rowOff>
    </xdr:from>
    <xdr:to>
      <xdr:col>13</xdr:col>
      <xdr:colOff>19050</xdr:colOff>
      <xdr:row>12</xdr:row>
      <xdr:rowOff>2438400</xdr:rowOff>
    </xdr:to>
    <xdr:pic>
      <xdr:nvPicPr>
        <xdr:cNvPr id="1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12</xdr:row>
      <xdr:rowOff>1809750</xdr:rowOff>
    </xdr:from>
    <xdr:to>
      <xdr:col>12</xdr:col>
      <xdr:colOff>304800</xdr:colOff>
      <xdr:row>12</xdr:row>
      <xdr:rowOff>2038350</xdr:rowOff>
    </xdr:to>
    <xdr:pic>
      <xdr:nvPicPr>
        <xdr:cNvPr id="1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13</xdr:row>
      <xdr:rowOff>2085975</xdr:rowOff>
    </xdr:from>
    <xdr:to>
      <xdr:col>13</xdr:col>
      <xdr:colOff>19050</xdr:colOff>
      <xdr:row>13</xdr:row>
      <xdr:rowOff>2438400</xdr:rowOff>
    </xdr:to>
    <xdr:pic>
      <xdr:nvPicPr>
        <xdr:cNvPr id="2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836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13</xdr:row>
      <xdr:rowOff>1809750</xdr:rowOff>
    </xdr:from>
    <xdr:to>
      <xdr:col>12</xdr:col>
      <xdr:colOff>304800</xdr:colOff>
      <xdr:row>13</xdr:row>
      <xdr:rowOff>2038350</xdr:rowOff>
    </xdr:to>
    <xdr:pic>
      <xdr:nvPicPr>
        <xdr:cNvPr id="2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884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6</xdr:row>
      <xdr:rowOff>2085975</xdr:rowOff>
    </xdr:from>
    <xdr:to>
      <xdr:col>13</xdr:col>
      <xdr:colOff>19050</xdr:colOff>
      <xdr:row>6</xdr:row>
      <xdr:rowOff>2438400</xdr:rowOff>
    </xdr:to>
    <xdr:pic>
      <xdr:nvPicPr>
        <xdr:cNvPr id="2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821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6</xdr:row>
      <xdr:rowOff>1809750</xdr:rowOff>
    </xdr:from>
    <xdr:to>
      <xdr:col>12</xdr:col>
      <xdr:colOff>304800</xdr:colOff>
      <xdr:row>6</xdr:row>
      <xdr:rowOff>2038350</xdr:rowOff>
    </xdr:to>
    <xdr:pic>
      <xdr:nvPicPr>
        <xdr:cNvPr id="2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869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8</xdr:row>
      <xdr:rowOff>2085975</xdr:rowOff>
    </xdr:from>
    <xdr:to>
      <xdr:col>13</xdr:col>
      <xdr:colOff>19050</xdr:colOff>
      <xdr:row>8</xdr:row>
      <xdr:rowOff>2438400</xdr:rowOff>
    </xdr:to>
    <xdr:pic>
      <xdr:nvPicPr>
        <xdr:cNvPr id="2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821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8</xdr:row>
      <xdr:rowOff>1809750</xdr:rowOff>
    </xdr:from>
    <xdr:to>
      <xdr:col>12</xdr:col>
      <xdr:colOff>304800</xdr:colOff>
      <xdr:row>8</xdr:row>
      <xdr:rowOff>2038350</xdr:rowOff>
    </xdr:to>
    <xdr:pic>
      <xdr:nvPicPr>
        <xdr:cNvPr id="2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869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9</xdr:row>
      <xdr:rowOff>2085975</xdr:rowOff>
    </xdr:from>
    <xdr:to>
      <xdr:col>13</xdr:col>
      <xdr:colOff>19050</xdr:colOff>
      <xdr:row>9</xdr:row>
      <xdr:rowOff>2438400</xdr:rowOff>
    </xdr:to>
    <xdr:pic>
      <xdr:nvPicPr>
        <xdr:cNvPr id="2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82125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9</xdr:row>
      <xdr:rowOff>1809750</xdr:rowOff>
    </xdr:from>
    <xdr:to>
      <xdr:col>12</xdr:col>
      <xdr:colOff>304800</xdr:colOff>
      <xdr:row>9</xdr:row>
      <xdr:rowOff>2038350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86900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9</xdr:row>
      <xdr:rowOff>2085975</xdr:rowOff>
    </xdr:from>
    <xdr:to>
      <xdr:col>13</xdr:col>
      <xdr:colOff>19050</xdr:colOff>
      <xdr:row>9</xdr:row>
      <xdr:rowOff>2438400</xdr:rowOff>
    </xdr:to>
    <xdr:pic>
      <xdr:nvPicPr>
        <xdr:cNvPr id="2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821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9</xdr:row>
      <xdr:rowOff>1809750</xdr:rowOff>
    </xdr:from>
    <xdr:to>
      <xdr:col>12</xdr:col>
      <xdr:colOff>304800</xdr:colOff>
      <xdr:row>9</xdr:row>
      <xdr:rowOff>2038350</xdr:rowOff>
    </xdr:to>
    <xdr:pic>
      <xdr:nvPicPr>
        <xdr:cNvPr id="2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869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10</xdr:row>
      <xdr:rowOff>2085975</xdr:rowOff>
    </xdr:from>
    <xdr:to>
      <xdr:col>13</xdr:col>
      <xdr:colOff>19050</xdr:colOff>
      <xdr:row>10</xdr:row>
      <xdr:rowOff>2438400</xdr:rowOff>
    </xdr:to>
    <xdr:pic>
      <xdr:nvPicPr>
        <xdr:cNvPr id="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82125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10</xdr:row>
      <xdr:rowOff>1809750</xdr:rowOff>
    </xdr:from>
    <xdr:to>
      <xdr:col>12</xdr:col>
      <xdr:colOff>304800</xdr:colOff>
      <xdr:row>10</xdr:row>
      <xdr:rowOff>2038350</xdr:rowOff>
    </xdr:to>
    <xdr:pic>
      <xdr:nvPicPr>
        <xdr:cNvPr id="3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86900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10</xdr:row>
      <xdr:rowOff>2085975</xdr:rowOff>
    </xdr:from>
    <xdr:to>
      <xdr:col>13</xdr:col>
      <xdr:colOff>19050</xdr:colOff>
      <xdr:row>10</xdr:row>
      <xdr:rowOff>2438400</xdr:rowOff>
    </xdr:to>
    <xdr:pic>
      <xdr:nvPicPr>
        <xdr:cNvPr id="3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821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10</xdr:row>
      <xdr:rowOff>1809750</xdr:rowOff>
    </xdr:from>
    <xdr:to>
      <xdr:col>12</xdr:col>
      <xdr:colOff>304800</xdr:colOff>
      <xdr:row>10</xdr:row>
      <xdr:rowOff>2038350</xdr:rowOff>
    </xdr:to>
    <xdr:pic>
      <xdr:nvPicPr>
        <xdr:cNvPr id="3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869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11</xdr:row>
      <xdr:rowOff>2085975</xdr:rowOff>
    </xdr:from>
    <xdr:to>
      <xdr:col>13</xdr:col>
      <xdr:colOff>19050</xdr:colOff>
      <xdr:row>11</xdr:row>
      <xdr:rowOff>2438400</xdr:rowOff>
    </xdr:to>
    <xdr:pic>
      <xdr:nvPicPr>
        <xdr:cNvPr id="3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82125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11</xdr:row>
      <xdr:rowOff>1809750</xdr:rowOff>
    </xdr:from>
    <xdr:to>
      <xdr:col>12</xdr:col>
      <xdr:colOff>304800</xdr:colOff>
      <xdr:row>11</xdr:row>
      <xdr:rowOff>2038350</xdr:rowOff>
    </xdr:to>
    <xdr:pic>
      <xdr:nvPicPr>
        <xdr:cNvPr id="3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86900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11</xdr:row>
      <xdr:rowOff>2085975</xdr:rowOff>
    </xdr:from>
    <xdr:to>
      <xdr:col>13</xdr:col>
      <xdr:colOff>19050</xdr:colOff>
      <xdr:row>11</xdr:row>
      <xdr:rowOff>2438400</xdr:rowOff>
    </xdr:to>
    <xdr:pic>
      <xdr:nvPicPr>
        <xdr:cNvPr id="3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821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11</xdr:row>
      <xdr:rowOff>1809750</xdr:rowOff>
    </xdr:from>
    <xdr:to>
      <xdr:col>12</xdr:col>
      <xdr:colOff>304800</xdr:colOff>
      <xdr:row>11</xdr:row>
      <xdr:rowOff>2038350</xdr:rowOff>
    </xdr:to>
    <xdr:pic>
      <xdr:nvPicPr>
        <xdr:cNvPr id="3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869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12</xdr:row>
      <xdr:rowOff>2085975</xdr:rowOff>
    </xdr:from>
    <xdr:to>
      <xdr:col>13</xdr:col>
      <xdr:colOff>19050</xdr:colOff>
      <xdr:row>12</xdr:row>
      <xdr:rowOff>2438400</xdr:rowOff>
    </xdr:to>
    <xdr:pic>
      <xdr:nvPicPr>
        <xdr:cNvPr id="3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82125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12</xdr:row>
      <xdr:rowOff>1809750</xdr:rowOff>
    </xdr:from>
    <xdr:to>
      <xdr:col>12</xdr:col>
      <xdr:colOff>304800</xdr:colOff>
      <xdr:row>12</xdr:row>
      <xdr:rowOff>2038350</xdr:rowOff>
    </xdr:to>
    <xdr:pic>
      <xdr:nvPicPr>
        <xdr:cNvPr id="3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86900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12</xdr:row>
      <xdr:rowOff>2085975</xdr:rowOff>
    </xdr:from>
    <xdr:to>
      <xdr:col>13</xdr:col>
      <xdr:colOff>19050</xdr:colOff>
      <xdr:row>12</xdr:row>
      <xdr:rowOff>2438400</xdr:rowOff>
    </xdr:to>
    <xdr:pic>
      <xdr:nvPicPr>
        <xdr:cNvPr id="4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821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12</xdr:row>
      <xdr:rowOff>1809750</xdr:rowOff>
    </xdr:from>
    <xdr:to>
      <xdr:col>12</xdr:col>
      <xdr:colOff>304800</xdr:colOff>
      <xdr:row>12</xdr:row>
      <xdr:rowOff>2038350</xdr:rowOff>
    </xdr:to>
    <xdr:pic>
      <xdr:nvPicPr>
        <xdr:cNvPr id="4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869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13</xdr:row>
      <xdr:rowOff>2085975</xdr:rowOff>
    </xdr:from>
    <xdr:to>
      <xdr:col>13</xdr:col>
      <xdr:colOff>19050</xdr:colOff>
      <xdr:row>13</xdr:row>
      <xdr:rowOff>2438400</xdr:rowOff>
    </xdr:to>
    <xdr:pic>
      <xdr:nvPicPr>
        <xdr:cNvPr id="4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82125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13</xdr:row>
      <xdr:rowOff>1809750</xdr:rowOff>
    </xdr:from>
    <xdr:to>
      <xdr:col>12</xdr:col>
      <xdr:colOff>304800</xdr:colOff>
      <xdr:row>13</xdr:row>
      <xdr:rowOff>2038350</xdr:rowOff>
    </xdr:to>
    <xdr:pic>
      <xdr:nvPicPr>
        <xdr:cNvPr id="4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86900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13</xdr:row>
      <xdr:rowOff>2085975</xdr:rowOff>
    </xdr:from>
    <xdr:to>
      <xdr:col>13</xdr:col>
      <xdr:colOff>19050</xdr:colOff>
      <xdr:row>13</xdr:row>
      <xdr:rowOff>2438400</xdr:rowOff>
    </xdr:to>
    <xdr:pic>
      <xdr:nvPicPr>
        <xdr:cNvPr id="4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8212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13</xdr:row>
      <xdr:rowOff>1809750</xdr:rowOff>
    </xdr:from>
    <xdr:to>
      <xdr:col>12</xdr:col>
      <xdr:colOff>304800</xdr:colOff>
      <xdr:row>13</xdr:row>
      <xdr:rowOff>2038350</xdr:rowOff>
    </xdr:to>
    <xdr:pic>
      <xdr:nvPicPr>
        <xdr:cNvPr id="4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8690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15</xdr:row>
      <xdr:rowOff>2085975</xdr:rowOff>
    </xdr:from>
    <xdr:to>
      <xdr:col>13</xdr:col>
      <xdr:colOff>19050</xdr:colOff>
      <xdr:row>15</xdr:row>
      <xdr:rowOff>2438400</xdr:rowOff>
    </xdr:to>
    <xdr:pic>
      <xdr:nvPicPr>
        <xdr:cNvPr id="4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82125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15</xdr:row>
      <xdr:rowOff>1809750</xdr:rowOff>
    </xdr:from>
    <xdr:to>
      <xdr:col>12</xdr:col>
      <xdr:colOff>304800</xdr:colOff>
      <xdr:row>15</xdr:row>
      <xdr:rowOff>2038350</xdr:rowOff>
    </xdr:to>
    <xdr:pic>
      <xdr:nvPicPr>
        <xdr:cNvPr id="4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486900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6</xdr:row>
      <xdr:rowOff>2085975</xdr:rowOff>
    </xdr:from>
    <xdr:to>
      <xdr:col>13</xdr:col>
      <xdr:colOff>19050</xdr:colOff>
      <xdr:row>6</xdr:row>
      <xdr:rowOff>2438400</xdr:rowOff>
    </xdr:to>
    <xdr:pic>
      <xdr:nvPicPr>
        <xdr:cNvPr id="4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2187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6</xdr:row>
      <xdr:rowOff>1809750</xdr:rowOff>
    </xdr:from>
    <xdr:to>
      <xdr:col>12</xdr:col>
      <xdr:colOff>304800</xdr:colOff>
      <xdr:row>6</xdr:row>
      <xdr:rowOff>2038350</xdr:rowOff>
    </xdr:to>
    <xdr:pic>
      <xdr:nvPicPr>
        <xdr:cNvPr id="4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665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8</xdr:row>
      <xdr:rowOff>2085975</xdr:rowOff>
    </xdr:from>
    <xdr:to>
      <xdr:col>13</xdr:col>
      <xdr:colOff>19050</xdr:colOff>
      <xdr:row>8</xdr:row>
      <xdr:rowOff>2438400</xdr:rowOff>
    </xdr:to>
    <xdr:pic>
      <xdr:nvPicPr>
        <xdr:cNvPr id="5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21875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8</xdr:row>
      <xdr:rowOff>1809750</xdr:rowOff>
    </xdr:from>
    <xdr:to>
      <xdr:col>12</xdr:col>
      <xdr:colOff>304800</xdr:colOff>
      <xdr:row>8</xdr:row>
      <xdr:rowOff>2038350</xdr:rowOff>
    </xdr:to>
    <xdr:pic>
      <xdr:nvPicPr>
        <xdr:cNvPr id="5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6650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8</xdr:row>
      <xdr:rowOff>2085975</xdr:rowOff>
    </xdr:from>
    <xdr:to>
      <xdr:col>13</xdr:col>
      <xdr:colOff>19050</xdr:colOff>
      <xdr:row>8</xdr:row>
      <xdr:rowOff>2438400</xdr:rowOff>
    </xdr:to>
    <xdr:pic>
      <xdr:nvPicPr>
        <xdr:cNvPr id="5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2187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8</xdr:row>
      <xdr:rowOff>1809750</xdr:rowOff>
    </xdr:from>
    <xdr:to>
      <xdr:col>12</xdr:col>
      <xdr:colOff>304800</xdr:colOff>
      <xdr:row>8</xdr:row>
      <xdr:rowOff>2038350</xdr:rowOff>
    </xdr:to>
    <xdr:pic>
      <xdr:nvPicPr>
        <xdr:cNvPr id="5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665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9</xdr:row>
      <xdr:rowOff>2085975</xdr:rowOff>
    </xdr:from>
    <xdr:to>
      <xdr:col>13</xdr:col>
      <xdr:colOff>19050</xdr:colOff>
      <xdr:row>9</xdr:row>
      <xdr:rowOff>2438400</xdr:rowOff>
    </xdr:to>
    <xdr:pic>
      <xdr:nvPicPr>
        <xdr:cNvPr id="5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21875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9</xdr:row>
      <xdr:rowOff>1809750</xdr:rowOff>
    </xdr:from>
    <xdr:to>
      <xdr:col>12</xdr:col>
      <xdr:colOff>304800</xdr:colOff>
      <xdr:row>9</xdr:row>
      <xdr:rowOff>2038350</xdr:rowOff>
    </xdr:to>
    <xdr:pic>
      <xdr:nvPicPr>
        <xdr:cNvPr id="5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6650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9</xdr:row>
      <xdr:rowOff>2085975</xdr:rowOff>
    </xdr:from>
    <xdr:to>
      <xdr:col>13</xdr:col>
      <xdr:colOff>19050</xdr:colOff>
      <xdr:row>9</xdr:row>
      <xdr:rowOff>2438400</xdr:rowOff>
    </xdr:to>
    <xdr:pic>
      <xdr:nvPicPr>
        <xdr:cNvPr id="5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21875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9</xdr:row>
      <xdr:rowOff>1809750</xdr:rowOff>
    </xdr:from>
    <xdr:to>
      <xdr:col>12</xdr:col>
      <xdr:colOff>304800</xdr:colOff>
      <xdr:row>9</xdr:row>
      <xdr:rowOff>2038350</xdr:rowOff>
    </xdr:to>
    <xdr:pic>
      <xdr:nvPicPr>
        <xdr:cNvPr id="5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6650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9</xdr:row>
      <xdr:rowOff>2085975</xdr:rowOff>
    </xdr:from>
    <xdr:to>
      <xdr:col>13</xdr:col>
      <xdr:colOff>19050</xdr:colOff>
      <xdr:row>9</xdr:row>
      <xdr:rowOff>2438400</xdr:rowOff>
    </xdr:to>
    <xdr:pic>
      <xdr:nvPicPr>
        <xdr:cNvPr id="5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2187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9</xdr:row>
      <xdr:rowOff>1809750</xdr:rowOff>
    </xdr:from>
    <xdr:to>
      <xdr:col>12</xdr:col>
      <xdr:colOff>304800</xdr:colOff>
      <xdr:row>9</xdr:row>
      <xdr:rowOff>2038350</xdr:rowOff>
    </xdr:to>
    <xdr:pic>
      <xdr:nvPicPr>
        <xdr:cNvPr id="5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665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10</xdr:row>
      <xdr:rowOff>2085975</xdr:rowOff>
    </xdr:from>
    <xdr:to>
      <xdr:col>13</xdr:col>
      <xdr:colOff>19050</xdr:colOff>
      <xdr:row>10</xdr:row>
      <xdr:rowOff>2438400</xdr:rowOff>
    </xdr:to>
    <xdr:pic>
      <xdr:nvPicPr>
        <xdr:cNvPr id="6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21875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10</xdr:row>
      <xdr:rowOff>1809750</xdr:rowOff>
    </xdr:from>
    <xdr:to>
      <xdr:col>12</xdr:col>
      <xdr:colOff>304800</xdr:colOff>
      <xdr:row>10</xdr:row>
      <xdr:rowOff>2038350</xdr:rowOff>
    </xdr:to>
    <xdr:pic>
      <xdr:nvPicPr>
        <xdr:cNvPr id="6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6650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10</xdr:row>
      <xdr:rowOff>2085975</xdr:rowOff>
    </xdr:from>
    <xdr:to>
      <xdr:col>13</xdr:col>
      <xdr:colOff>19050</xdr:colOff>
      <xdr:row>10</xdr:row>
      <xdr:rowOff>2438400</xdr:rowOff>
    </xdr:to>
    <xdr:pic>
      <xdr:nvPicPr>
        <xdr:cNvPr id="6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21875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10</xdr:row>
      <xdr:rowOff>1809750</xdr:rowOff>
    </xdr:from>
    <xdr:to>
      <xdr:col>12</xdr:col>
      <xdr:colOff>304800</xdr:colOff>
      <xdr:row>10</xdr:row>
      <xdr:rowOff>2038350</xdr:rowOff>
    </xdr:to>
    <xdr:pic>
      <xdr:nvPicPr>
        <xdr:cNvPr id="6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6650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10</xdr:row>
      <xdr:rowOff>2085975</xdr:rowOff>
    </xdr:from>
    <xdr:to>
      <xdr:col>13</xdr:col>
      <xdr:colOff>19050</xdr:colOff>
      <xdr:row>10</xdr:row>
      <xdr:rowOff>2438400</xdr:rowOff>
    </xdr:to>
    <xdr:pic>
      <xdr:nvPicPr>
        <xdr:cNvPr id="6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2187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10</xdr:row>
      <xdr:rowOff>1809750</xdr:rowOff>
    </xdr:from>
    <xdr:to>
      <xdr:col>12</xdr:col>
      <xdr:colOff>304800</xdr:colOff>
      <xdr:row>10</xdr:row>
      <xdr:rowOff>2038350</xdr:rowOff>
    </xdr:to>
    <xdr:pic>
      <xdr:nvPicPr>
        <xdr:cNvPr id="6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665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11</xdr:row>
      <xdr:rowOff>2085975</xdr:rowOff>
    </xdr:from>
    <xdr:to>
      <xdr:col>13</xdr:col>
      <xdr:colOff>19050</xdr:colOff>
      <xdr:row>11</xdr:row>
      <xdr:rowOff>2438400</xdr:rowOff>
    </xdr:to>
    <xdr:pic>
      <xdr:nvPicPr>
        <xdr:cNvPr id="6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21875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11</xdr:row>
      <xdr:rowOff>1809750</xdr:rowOff>
    </xdr:from>
    <xdr:to>
      <xdr:col>12</xdr:col>
      <xdr:colOff>304800</xdr:colOff>
      <xdr:row>11</xdr:row>
      <xdr:rowOff>2038350</xdr:rowOff>
    </xdr:to>
    <xdr:pic>
      <xdr:nvPicPr>
        <xdr:cNvPr id="6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6650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11</xdr:row>
      <xdr:rowOff>2085975</xdr:rowOff>
    </xdr:from>
    <xdr:to>
      <xdr:col>13</xdr:col>
      <xdr:colOff>19050</xdr:colOff>
      <xdr:row>11</xdr:row>
      <xdr:rowOff>2438400</xdr:rowOff>
    </xdr:to>
    <xdr:pic>
      <xdr:nvPicPr>
        <xdr:cNvPr id="6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21875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11</xdr:row>
      <xdr:rowOff>1809750</xdr:rowOff>
    </xdr:from>
    <xdr:to>
      <xdr:col>12</xdr:col>
      <xdr:colOff>304800</xdr:colOff>
      <xdr:row>11</xdr:row>
      <xdr:rowOff>2038350</xdr:rowOff>
    </xdr:to>
    <xdr:pic>
      <xdr:nvPicPr>
        <xdr:cNvPr id="6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6650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11</xdr:row>
      <xdr:rowOff>2085975</xdr:rowOff>
    </xdr:from>
    <xdr:to>
      <xdr:col>13</xdr:col>
      <xdr:colOff>19050</xdr:colOff>
      <xdr:row>11</xdr:row>
      <xdr:rowOff>2438400</xdr:rowOff>
    </xdr:to>
    <xdr:pic>
      <xdr:nvPicPr>
        <xdr:cNvPr id="7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2187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11</xdr:row>
      <xdr:rowOff>1809750</xdr:rowOff>
    </xdr:from>
    <xdr:to>
      <xdr:col>12</xdr:col>
      <xdr:colOff>304800</xdr:colOff>
      <xdr:row>11</xdr:row>
      <xdr:rowOff>2038350</xdr:rowOff>
    </xdr:to>
    <xdr:pic>
      <xdr:nvPicPr>
        <xdr:cNvPr id="7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665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12</xdr:row>
      <xdr:rowOff>2085975</xdr:rowOff>
    </xdr:from>
    <xdr:to>
      <xdr:col>13</xdr:col>
      <xdr:colOff>19050</xdr:colOff>
      <xdr:row>12</xdr:row>
      <xdr:rowOff>2438400</xdr:rowOff>
    </xdr:to>
    <xdr:pic>
      <xdr:nvPicPr>
        <xdr:cNvPr id="7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21875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12</xdr:row>
      <xdr:rowOff>1809750</xdr:rowOff>
    </xdr:from>
    <xdr:to>
      <xdr:col>12</xdr:col>
      <xdr:colOff>304800</xdr:colOff>
      <xdr:row>12</xdr:row>
      <xdr:rowOff>2038350</xdr:rowOff>
    </xdr:to>
    <xdr:pic>
      <xdr:nvPicPr>
        <xdr:cNvPr id="7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6650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12</xdr:row>
      <xdr:rowOff>2085975</xdr:rowOff>
    </xdr:from>
    <xdr:to>
      <xdr:col>13</xdr:col>
      <xdr:colOff>19050</xdr:colOff>
      <xdr:row>12</xdr:row>
      <xdr:rowOff>2438400</xdr:rowOff>
    </xdr:to>
    <xdr:pic>
      <xdr:nvPicPr>
        <xdr:cNvPr id="7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21875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12</xdr:row>
      <xdr:rowOff>1809750</xdr:rowOff>
    </xdr:from>
    <xdr:to>
      <xdr:col>12</xdr:col>
      <xdr:colOff>304800</xdr:colOff>
      <xdr:row>12</xdr:row>
      <xdr:rowOff>2038350</xdr:rowOff>
    </xdr:to>
    <xdr:pic>
      <xdr:nvPicPr>
        <xdr:cNvPr id="7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6650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12</xdr:row>
      <xdr:rowOff>2085975</xdr:rowOff>
    </xdr:from>
    <xdr:to>
      <xdr:col>13</xdr:col>
      <xdr:colOff>19050</xdr:colOff>
      <xdr:row>12</xdr:row>
      <xdr:rowOff>2438400</xdr:rowOff>
    </xdr:to>
    <xdr:pic>
      <xdr:nvPicPr>
        <xdr:cNvPr id="7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2187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12</xdr:row>
      <xdr:rowOff>1809750</xdr:rowOff>
    </xdr:from>
    <xdr:to>
      <xdr:col>12</xdr:col>
      <xdr:colOff>304800</xdr:colOff>
      <xdr:row>12</xdr:row>
      <xdr:rowOff>2038350</xdr:rowOff>
    </xdr:to>
    <xdr:pic>
      <xdr:nvPicPr>
        <xdr:cNvPr id="7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665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13</xdr:row>
      <xdr:rowOff>2085975</xdr:rowOff>
    </xdr:from>
    <xdr:to>
      <xdr:col>13</xdr:col>
      <xdr:colOff>19050</xdr:colOff>
      <xdr:row>13</xdr:row>
      <xdr:rowOff>2438400</xdr:rowOff>
    </xdr:to>
    <xdr:pic>
      <xdr:nvPicPr>
        <xdr:cNvPr id="7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21875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13</xdr:row>
      <xdr:rowOff>1809750</xdr:rowOff>
    </xdr:from>
    <xdr:to>
      <xdr:col>12</xdr:col>
      <xdr:colOff>304800</xdr:colOff>
      <xdr:row>13</xdr:row>
      <xdr:rowOff>2038350</xdr:rowOff>
    </xdr:to>
    <xdr:pic>
      <xdr:nvPicPr>
        <xdr:cNvPr id="7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6650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13</xdr:row>
      <xdr:rowOff>2085975</xdr:rowOff>
    </xdr:from>
    <xdr:to>
      <xdr:col>13</xdr:col>
      <xdr:colOff>19050</xdr:colOff>
      <xdr:row>13</xdr:row>
      <xdr:rowOff>2438400</xdr:rowOff>
    </xdr:to>
    <xdr:pic>
      <xdr:nvPicPr>
        <xdr:cNvPr id="8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21875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13</xdr:row>
      <xdr:rowOff>1809750</xdr:rowOff>
    </xdr:from>
    <xdr:to>
      <xdr:col>12</xdr:col>
      <xdr:colOff>304800</xdr:colOff>
      <xdr:row>13</xdr:row>
      <xdr:rowOff>2038350</xdr:rowOff>
    </xdr:to>
    <xdr:pic>
      <xdr:nvPicPr>
        <xdr:cNvPr id="8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6650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13</xdr:row>
      <xdr:rowOff>2085975</xdr:rowOff>
    </xdr:from>
    <xdr:to>
      <xdr:col>13</xdr:col>
      <xdr:colOff>19050</xdr:colOff>
      <xdr:row>13</xdr:row>
      <xdr:rowOff>2438400</xdr:rowOff>
    </xdr:to>
    <xdr:pic>
      <xdr:nvPicPr>
        <xdr:cNvPr id="8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2187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13</xdr:row>
      <xdr:rowOff>1809750</xdr:rowOff>
    </xdr:from>
    <xdr:to>
      <xdr:col>12</xdr:col>
      <xdr:colOff>304800</xdr:colOff>
      <xdr:row>13</xdr:row>
      <xdr:rowOff>2038350</xdr:rowOff>
    </xdr:to>
    <xdr:pic>
      <xdr:nvPicPr>
        <xdr:cNvPr id="8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665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14</xdr:row>
      <xdr:rowOff>2085975</xdr:rowOff>
    </xdr:from>
    <xdr:to>
      <xdr:col>13</xdr:col>
      <xdr:colOff>19050</xdr:colOff>
      <xdr:row>14</xdr:row>
      <xdr:rowOff>2438400</xdr:rowOff>
    </xdr:to>
    <xdr:pic>
      <xdr:nvPicPr>
        <xdr:cNvPr id="8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21875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14</xdr:row>
      <xdr:rowOff>1809750</xdr:rowOff>
    </xdr:from>
    <xdr:to>
      <xdr:col>12</xdr:col>
      <xdr:colOff>304800</xdr:colOff>
      <xdr:row>14</xdr:row>
      <xdr:rowOff>2038350</xdr:rowOff>
    </xdr:to>
    <xdr:pic>
      <xdr:nvPicPr>
        <xdr:cNvPr id="8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6650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14</xdr:row>
      <xdr:rowOff>2085975</xdr:rowOff>
    </xdr:from>
    <xdr:to>
      <xdr:col>13</xdr:col>
      <xdr:colOff>19050</xdr:colOff>
      <xdr:row>14</xdr:row>
      <xdr:rowOff>2438400</xdr:rowOff>
    </xdr:to>
    <xdr:pic>
      <xdr:nvPicPr>
        <xdr:cNvPr id="8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21875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14</xdr:row>
      <xdr:rowOff>1809750</xdr:rowOff>
    </xdr:from>
    <xdr:to>
      <xdr:col>12</xdr:col>
      <xdr:colOff>304800</xdr:colOff>
      <xdr:row>14</xdr:row>
      <xdr:rowOff>2038350</xdr:rowOff>
    </xdr:to>
    <xdr:pic>
      <xdr:nvPicPr>
        <xdr:cNvPr id="8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6650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14</xdr:row>
      <xdr:rowOff>2085975</xdr:rowOff>
    </xdr:from>
    <xdr:to>
      <xdr:col>13</xdr:col>
      <xdr:colOff>19050</xdr:colOff>
      <xdr:row>14</xdr:row>
      <xdr:rowOff>2438400</xdr:rowOff>
    </xdr:to>
    <xdr:pic>
      <xdr:nvPicPr>
        <xdr:cNvPr id="8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2187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14</xdr:row>
      <xdr:rowOff>1809750</xdr:rowOff>
    </xdr:from>
    <xdr:to>
      <xdr:col>12</xdr:col>
      <xdr:colOff>304800</xdr:colOff>
      <xdr:row>14</xdr:row>
      <xdr:rowOff>2038350</xdr:rowOff>
    </xdr:to>
    <xdr:pic>
      <xdr:nvPicPr>
        <xdr:cNvPr id="8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665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15</xdr:row>
      <xdr:rowOff>2085975</xdr:rowOff>
    </xdr:from>
    <xdr:to>
      <xdr:col>13</xdr:col>
      <xdr:colOff>19050</xdr:colOff>
      <xdr:row>15</xdr:row>
      <xdr:rowOff>2438400</xdr:rowOff>
    </xdr:to>
    <xdr:pic>
      <xdr:nvPicPr>
        <xdr:cNvPr id="9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21875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15</xdr:row>
      <xdr:rowOff>1809750</xdr:rowOff>
    </xdr:from>
    <xdr:to>
      <xdr:col>12</xdr:col>
      <xdr:colOff>304800</xdr:colOff>
      <xdr:row>15</xdr:row>
      <xdr:rowOff>2038350</xdr:rowOff>
    </xdr:to>
    <xdr:pic>
      <xdr:nvPicPr>
        <xdr:cNvPr id="91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6650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15</xdr:row>
      <xdr:rowOff>2085975</xdr:rowOff>
    </xdr:from>
    <xdr:to>
      <xdr:col>13</xdr:col>
      <xdr:colOff>19050</xdr:colOff>
      <xdr:row>15</xdr:row>
      <xdr:rowOff>2438400</xdr:rowOff>
    </xdr:to>
    <xdr:pic>
      <xdr:nvPicPr>
        <xdr:cNvPr id="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21875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15</xdr:row>
      <xdr:rowOff>1809750</xdr:rowOff>
    </xdr:from>
    <xdr:to>
      <xdr:col>12</xdr:col>
      <xdr:colOff>304800</xdr:colOff>
      <xdr:row>15</xdr:row>
      <xdr:rowOff>2038350</xdr:rowOff>
    </xdr:to>
    <xdr:pic>
      <xdr:nvPicPr>
        <xdr:cNvPr id="9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6650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6</xdr:row>
      <xdr:rowOff>2085975</xdr:rowOff>
    </xdr:from>
    <xdr:to>
      <xdr:col>13</xdr:col>
      <xdr:colOff>19050</xdr:colOff>
      <xdr:row>6</xdr:row>
      <xdr:rowOff>2438400</xdr:rowOff>
    </xdr:to>
    <xdr:pic>
      <xdr:nvPicPr>
        <xdr:cNvPr id="9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21875" y="25749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6</xdr:row>
      <xdr:rowOff>1809750</xdr:rowOff>
    </xdr:from>
    <xdr:to>
      <xdr:col>12</xdr:col>
      <xdr:colOff>304800</xdr:colOff>
      <xdr:row>6</xdr:row>
      <xdr:rowOff>2038350</xdr:rowOff>
    </xdr:to>
    <xdr:pic>
      <xdr:nvPicPr>
        <xdr:cNvPr id="9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6650" y="25749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7</xdr:row>
      <xdr:rowOff>2085975</xdr:rowOff>
    </xdr:from>
    <xdr:to>
      <xdr:col>13</xdr:col>
      <xdr:colOff>19050</xdr:colOff>
      <xdr:row>7</xdr:row>
      <xdr:rowOff>2438400</xdr:rowOff>
    </xdr:to>
    <xdr:pic>
      <xdr:nvPicPr>
        <xdr:cNvPr id="9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21875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7</xdr:row>
      <xdr:rowOff>1809750</xdr:rowOff>
    </xdr:from>
    <xdr:to>
      <xdr:col>12</xdr:col>
      <xdr:colOff>304800</xdr:colOff>
      <xdr:row>7</xdr:row>
      <xdr:rowOff>2038350</xdr:rowOff>
    </xdr:to>
    <xdr:pic>
      <xdr:nvPicPr>
        <xdr:cNvPr id="9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6650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47625</xdr:colOff>
      <xdr:row>7</xdr:row>
      <xdr:rowOff>2085975</xdr:rowOff>
    </xdr:from>
    <xdr:to>
      <xdr:col>13</xdr:col>
      <xdr:colOff>19050</xdr:colOff>
      <xdr:row>7</xdr:row>
      <xdr:rowOff>2438400</xdr:rowOff>
    </xdr:to>
    <xdr:pic>
      <xdr:nvPicPr>
        <xdr:cNvPr id="9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921875" y="3057525"/>
          <a:ext cx="1484842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152400</xdr:colOff>
      <xdr:row>7</xdr:row>
      <xdr:rowOff>1809750</xdr:rowOff>
    </xdr:from>
    <xdr:to>
      <xdr:col>12</xdr:col>
      <xdr:colOff>304800</xdr:colOff>
      <xdr:row>7</xdr:row>
      <xdr:rowOff>2038350</xdr:rowOff>
    </xdr:to>
    <xdr:pic>
      <xdr:nvPicPr>
        <xdr:cNvPr id="9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026650" y="30575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zoomScale="90" zoomScaleNormal="90" workbookViewId="0">
      <selection activeCell="A18" sqref="A18:P18"/>
    </sheetView>
  </sheetViews>
  <sheetFormatPr defaultRowHeight="12.75" x14ac:dyDescent="0.2"/>
  <cols>
    <col min="1" max="1" width="4.28515625" style="1" customWidth="1"/>
    <col min="2" max="2" width="31.42578125" style="1" customWidth="1"/>
    <col min="3" max="3" width="7.85546875" style="1" customWidth="1"/>
    <col min="4" max="4" width="7.7109375" style="1" customWidth="1"/>
    <col min="5" max="5" width="14.5703125" style="1" customWidth="1"/>
    <col min="6" max="6" width="15" style="1" customWidth="1"/>
    <col min="7" max="7" width="14.28515625" style="1" customWidth="1"/>
    <col min="8" max="8" width="8.28515625" style="1" customWidth="1"/>
    <col min="9" max="9" width="9.42578125" style="1" hidden="1" customWidth="1"/>
    <col min="10" max="10" width="14.7109375" style="1" customWidth="1"/>
    <col min="11" max="11" width="15.42578125" style="1" customWidth="1"/>
    <col min="12" max="12" width="14.28515625" style="1" customWidth="1"/>
    <col min="13" max="13" width="22.7109375" style="1" customWidth="1"/>
    <col min="14" max="14" width="23.140625" style="1" customWidth="1"/>
    <col min="15" max="15" width="12.42578125" style="1" customWidth="1"/>
    <col min="16" max="16" width="17.140625" style="1" bestFit="1" customWidth="1"/>
    <col min="17" max="16384" width="9.140625" style="1"/>
  </cols>
  <sheetData>
    <row r="1" spans="1:16" x14ac:dyDescent="0.2">
      <c r="M1" s="1" t="s">
        <v>2</v>
      </c>
      <c r="N1" s="29"/>
      <c r="O1" s="29"/>
      <c r="P1" s="29"/>
    </row>
    <row r="3" spans="1:16" x14ac:dyDescent="0.2">
      <c r="A3" s="30" t="s">
        <v>30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x14ac:dyDescent="0.2">
      <c r="A4" s="2"/>
      <c r="B4" s="2"/>
      <c r="C4" s="3"/>
      <c r="D4" s="3"/>
      <c r="E4" s="31" t="s">
        <v>31</v>
      </c>
      <c r="F4" s="31"/>
      <c r="G4" s="31"/>
      <c r="H4" s="31"/>
      <c r="I4" s="31"/>
      <c r="J4" s="31"/>
      <c r="K4" s="31"/>
      <c r="L4" s="31"/>
      <c r="M4" s="31"/>
      <c r="N4" s="2"/>
      <c r="O4" s="2"/>
      <c r="P4" s="2"/>
    </row>
    <row r="5" spans="1:16" x14ac:dyDescent="0.2">
      <c r="A5" s="32" t="s">
        <v>3</v>
      </c>
      <c r="B5" s="32" t="s">
        <v>4</v>
      </c>
      <c r="C5" s="33" t="s">
        <v>5</v>
      </c>
      <c r="D5" s="33" t="s">
        <v>6</v>
      </c>
      <c r="E5" s="35" t="s">
        <v>7</v>
      </c>
      <c r="F5" s="31"/>
      <c r="G5" s="20"/>
      <c r="H5" s="35" t="s">
        <v>8</v>
      </c>
      <c r="I5" s="36"/>
      <c r="J5" s="37" t="s">
        <v>9</v>
      </c>
      <c r="K5" s="37"/>
      <c r="L5" s="37"/>
      <c r="M5" s="38" t="s">
        <v>32</v>
      </c>
      <c r="N5" s="38"/>
      <c r="O5" s="38"/>
      <c r="P5" s="38"/>
    </row>
    <row r="6" spans="1:16" ht="140.25" x14ac:dyDescent="0.2">
      <c r="A6" s="32"/>
      <c r="B6" s="33"/>
      <c r="C6" s="34"/>
      <c r="D6" s="34"/>
      <c r="E6" s="4" t="s">
        <v>10</v>
      </c>
      <c r="F6" s="4" t="s">
        <v>11</v>
      </c>
      <c r="G6" s="4" t="s">
        <v>20</v>
      </c>
      <c r="H6" s="4" t="s">
        <v>12</v>
      </c>
      <c r="I6" s="4" t="s">
        <v>13</v>
      </c>
      <c r="J6" s="5" t="s">
        <v>14</v>
      </c>
      <c r="K6" s="5" t="s">
        <v>15</v>
      </c>
      <c r="L6" s="5" t="s">
        <v>16</v>
      </c>
      <c r="M6" s="6" t="s">
        <v>33</v>
      </c>
      <c r="N6" s="5" t="s">
        <v>17</v>
      </c>
      <c r="O6" s="5" t="s">
        <v>18</v>
      </c>
      <c r="P6" s="5" t="s">
        <v>34</v>
      </c>
    </row>
    <row r="7" spans="1:16" ht="38.25" customHeight="1" x14ac:dyDescent="0.25">
      <c r="A7" s="7">
        <v>1</v>
      </c>
      <c r="B7" s="19" t="s">
        <v>21</v>
      </c>
      <c r="C7" s="9" t="s">
        <v>1</v>
      </c>
      <c r="D7" s="23">
        <v>5215</v>
      </c>
      <c r="E7" s="24">
        <v>300</v>
      </c>
      <c r="F7" s="10">
        <v>320</v>
      </c>
      <c r="G7" s="10">
        <v>280</v>
      </c>
      <c r="H7" s="11"/>
      <c r="I7" s="11" t="s">
        <v>19</v>
      </c>
      <c r="J7" s="10">
        <f>AVERAGE(E7:G7)</f>
        <v>300</v>
      </c>
      <c r="K7" s="12">
        <f>STDEV(E7:G7)</f>
        <v>20</v>
      </c>
      <c r="L7" s="12">
        <f t="shared" ref="L7" si="0">K7/J7*100</f>
        <v>6.666666666666667</v>
      </c>
      <c r="M7" s="10">
        <f>((D7/3)*(SUM(E7:G7)))</f>
        <v>1564500</v>
      </c>
      <c r="N7" s="10">
        <f>M7/D7</f>
        <v>300</v>
      </c>
      <c r="O7" s="10">
        <f t="shared" ref="O7" si="1">ROUNDDOWN(N7,2)</f>
        <v>300</v>
      </c>
      <c r="P7" s="10">
        <f>O7*D7</f>
        <v>1564500</v>
      </c>
    </row>
    <row r="8" spans="1:16" ht="38.25" customHeight="1" x14ac:dyDescent="0.25">
      <c r="A8" s="7">
        <v>2</v>
      </c>
      <c r="B8" s="19" t="s">
        <v>36</v>
      </c>
      <c r="C8" s="9" t="s">
        <v>1</v>
      </c>
      <c r="D8" s="23">
        <v>2705</v>
      </c>
      <c r="E8" s="24">
        <v>550</v>
      </c>
      <c r="F8" s="10">
        <v>570</v>
      </c>
      <c r="G8" s="10">
        <v>530</v>
      </c>
      <c r="H8" s="11"/>
      <c r="I8" s="11"/>
      <c r="J8" s="10">
        <f>AVERAGE(E8:G8)</f>
        <v>550</v>
      </c>
      <c r="K8" s="12">
        <f>STDEV(E8:G8)</f>
        <v>20</v>
      </c>
      <c r="L8" s="12">
        <f t="shared" ref="L8" si="2">K8/J8*100</f>
        <v>3.6363636363636362</v>
      </c>
      <c r="M8" s="10">
        <f>((D8/3)*(SUM(E8:G8)))</f>
        <v>1487750</v>
      </c>
      <c r="N8" s="10">
        <f>M8/D8</f>
        <v>550</v>
      </c>
      <c r="O8" s="10">
        <f t="shared" ref="O8" si="3">ROUNDDOWN(N8,2)</f>
        <v>550</v>
      </c>
      <c r="P8" s="10">
        <f>O8*D8</f>
        <v>1487750</v>
      </c>
    </row>
    <row r="9" spans="1:16" ht="24" customHeight="1" x14ac:dyDescent="0.25">
      <c r="A9" s="13">
        <v>3</v>
      </c>
      <c r="B9" s="19" t="s">
        <v>37</v>
      </c>
      <c r="C9" s="9" t="s">
        <v>1</v>
      </c>
      <c r="D9" s="23">
        <v>5050</v>
      </c>
      <c r="E9" s="24">
        <v>250</v>
      </c>
      <c r="F9" s="10">
        <v>290</v>
      </c>
      <c r="G9" s="10">
        <v>240</v>
      </c>
      <c r="H9" s="11"/>
      <c r="I9" s="11"/>
      <c r="J9" s="10">
        <f t="shared" ref="J9:J16" si="4">AVERAGE(E9:G9)</f>
        <v>260</v>
      </c>
      <c r="K9" s="12">
        <f t="shared" ref="K9:K16" si="5">STDEV(E9:G9)</f>
        <v>26.457513110645905</v>
      </c>
      <c r="L9" s="12">
        <f t="shared" ref="L9:L16" si="6">K9/J9*100</f>
        <v>10.175966581017656</v>
      </c>
      <c r="M9" s="10">
        <f t="shared" ref="M9:M16" si="7">((D9/3)*(SUM(E9:G9)))</f>
        <v>1313000</v>
      </c>
      <c r="N9" s="10">
        <f t="shared" ref="N9:N16" si="8">M9/D9</f>
        <v>260</v>
      </c>
      <c r="O9" s="10">
        <f t="shared" ref="O9:O16" si="9">ROUNDDOWN(N9,2)</f>
        <v>260</v>
      </c>
      <c r="P9" s="10">
        <f t="shared" ref="P9:P16" si="10">O9*D9</f>
        <v>1313000</v>
      </c>
    </row>
    <row r="10" spans="1:16" ht="24" customHeight="1" x14ac:dyDescent="0.25">
      <c r="A10" s="13">
        <v>4</v>
      </c>
      <c r="B10" s="19" t="s">
        <v>22</v>
      </c>
      <c r="C10" s="9" t="s">
        <v>1</v>
      </c>
      <c r="D10" s="23">
        <v>210</v>
      </c>
      <c r="E10" s="24">
        <v>460</v>
      </c>
      <c r="F10" s="10">
        <v>480</v>
      </c>
      <c r="G10" s="10">
        <v>440</v>
      </c>
      <c r="H10" s="11"/>
      <c r="I10" s="11"/>
      <c r="J10" s="10">
        <f t="shared" si="4"/>
        <v>460</v>
      </c>
      <c r="K10" s="12">
        <f t="shared" si="5"/>
        <v>20</v>
      </c>
      <c r="L10" s="12">
        <f t="shared" si="6"/>
        <v>4.3478260869565215</v>
      </c>
      <c r="M10" s="10">
        <f t="shared" si="7"/>
        <v>96600</v>
      </c>
      <c r="N10" s="10">
        <f t="shared" si="8"/>
        <v>460</v>
      </c>
      <c r="O10" s="10">
        <f t="shared" si="9"/>
        <v>460</v>
      </c>
      <c r="P10" s="10">
        <f t="shared" si="10"/>
        <v>96600</v>
      </c>
    </row>
    <row r="11" spans="1:16" ht="24" customHeight="1" x14ac:dyDescent="0.25">
      <c r="A11" s="13">
        <v>5</v>
      </c>
      <c r="B11" s="19" t="s">
        <v>23</v>
      </c>
      <c r="C11" s="9" t="s">
        <v>1</v>
      </c>
      <c r="D11" s="23">
        <v>755</v>
      </c>
      <c r="E11" s="24">
        <v>420</v>
      </c>
      <c r="F11" s="10">
        <v>450</v>
      </c>
      <c r="G11" s="10">
        <v>400</v>
      </c>
      <c r="H11" s="11"/>
      <c r="I11" s="11"/>
      <c r="J11" s="10">
        <f t="shared" si="4"/>
        <v>423.33333333333331</v>
      </c>
      <c r="K11" s="12">
        <f t="shared" si="5"/>
        <v>25.16611478423583</v>
      </c>
      <c r="L11" s="12">
        <f t="shared" si="6"/>
        <v>5.9447515238352358</v>
      </c>
      <c r="M11" s="10">
        <f t="shared" si="7"/>
        <v>319616.66666666663</v>
      </c>
      <c r="N11" s="10">
        <f t="shared" si="8"/>
        <v>423.33333333333326</v>
      </c>
      <c r="O11" s="10">
        <f t="shared" si="9"/>
        <v>423.33</v>
      </c>
      <c r="P11" s="10">
        <f t="shared" si="10"/>
        <v>319614.14999999997</v>
      </c>
    </row>
    <row r="12" spans="1:16" ht="24" customHeight="1" x14ac:dyDescent="0.25">
      <c r="A12" s="13">
        <v>6</v>
      </c>
      <c r="B12" s="19" t="s">
        <v>24</v>
      </c>
      <c r="C12" s="9" t="s">
        <v>1</v>
      </c>
      <c r="D12" s="23">
        <v>400</v>
      </c>
      <c r="E12" s="24">
        <v>700</v>
      </c>
      <c r="F12" s="10">
        <v>750</v>
      </c>
      <c r="G12" s="10">
        <v>650</v>
      </c>
      <c r="H12" s="11"/>
      <c r="I12" s="11"/>
      <c r="J12" s="10">
        <f t="shared" si="4"/>
        <v>700</v>
      </c>
      <c r="K12" s="12">
        <f t="shared" si="5"/>
        <v>50</v>
      </c>
      <c r="L12" s="12">
        <f t="shared" si="6"/>
        <v>7.1428571428571423</v>
      </c>
      <c r="M12" s="10">
        <f t="shared" si="7"/>
        <v>280000</v>
      </c>
      <c r="N12" s="10">
        <f t="shared" si="8"/>
        <v>700</v>
      </c>
      <c r="O12" s="10">
        <f t="shared" si="9"/>
        <v>700</v>
      </c>
      <c r="P12" s="10">
        <f t="shared" si="10"/>
        <v>280000</v>
      </c>
    </row>
    <row r="13" spans="1:16" ht="24" customHeight="1" x14ac:dyDescent="0.25">
      <c r="A13" s="13">
        <v>7</v>
      </c>
      <c r="B13" s="19" t="s">
        <v>25</v>
      </c>
      <c r="C13" s="9" t="s">
        <v>1</v>
      </c>
      <c r="D13" s="23">
        <v>265</v>
      </c>
      <c r="E13" s="24">
        <v>750</v>
      </c>
      <c r="F13" s="10">
        <v>780</v>
      </c>
      <c r="G13" s="10">
        <v>700</v>
      </c>
      <c r="H13" s="11"/>
      <c r="I13" s="11"/>
      <c r="J13" s="10">
        <f t="shared" si="4"/>
        <v>743.33333333333337</v>
      </c>
      <c r="K13" s="12">
        <f t="shared" si="5"/>
        <v>40.414518843273804</v>
      </c>
      <c r="L13" s="12">
        <f t="shared" si="6"/>
        <v>5.4369307860906462</v>
      </c>
      <c r="M13" s="10">
        <f t="shared" si="7"/>
        <v>196983.33333333331</v>
      </c>
      <c r="N13" s="10">
        <f t="shared" si="8"/>
        <v>743.33333333333326</v>
      </c>
      <c r="O13" s="10">
        <f t="shared" si="9"/>
        <v>743.33</v>
      </c>
      <c r="P13" s="10">
        <f t="shared" si="10"/>
        <v>196982.45</v>
      </c>
    </row>
    <row r="14" spans="1:16" ht="24" customHeight="1" x14ac:dyDescent="0.25">
      <c r="A14" s="13">
        <v>8</v>
      </c>
      <c r="B14" s="19" t="s">
        <v>26</v>
      </c>
      <c r="C14" s="9" t="s">
        <v>1</v>
      </c>
      <c r="D14" s="23">
        <v>225</v>
      </c>
      <c r="E14" s="24">
        <v>270</v>
      </c>
      <c r="F14" s="10">
        <v>290</v>
      </c>
      <c r="G14" s="10">
        <v>250</v>
      </c>
      <c r="H14" s="11"/>
      <c r="I14" s="11"/>
      <c r="J14" s="10">
        <f t="shared" si="4"/>
        <v>270</v>
      </c>
      <c r="K14" s="12">
        <f t="shared" si="5"/>
        <v>20</v>
      </c>
      <c r="L14" s="12">
        <f t="shared" si="6"/>
        <v>7.4074074074074066</v>
      </c>
      <c r="M14" s="10">
        <f t="shared" si="7"/>
        <v>60750</v>
      </c>
      <c r="N14" s="10">
        <f t="shared" si="8"/>
        <v>270</v>
      </c>
      <c r="O14" s="10">
        <f t="shared" si="9"/>
        <v>270</v>
      </c>
      <c r="P14" s="10">
        <f t="shared" si="10"/>
        <v>60750</v>
      </c>
    </row>
    <row r="15" spans="1:16" ht="24" customHeight="1" x14ac:dyDescent="0.25">
      <c r="A15" s="13">
        <v>9</v>
      </c>
      <c r="B15" s="19" t="s">
        <v>27</v>
      </c>
      <c r="C15" s="9" t="s">
        <v>1</v>
      </c>
      <c r="D15" s="23">
        <v>530</v>
      </c>
      <c r="E15" s="24">
        <v>350</v>
      </c>
      <c r="F15" s="10">
        <v>360</v>
      </c>
      <c r="G15" s="10">
        <v>340</v>
      </c>
      <c r="H15" s="11"/>
      <c r="I15" s="11"/>
      <c r="J15" s="10">
        <f t="shared" si="4"/>
        <v>350</v>
      </c>
      <c r="K15" s="12">
        <f t="shared" si="5"/>
        <v>10</v>
      </c>
      <c r="L15" s="12">
        <f t="shared" si="6"/>
        <v>2.8571428571428572</v>
      </c>
      <c r="M15" s="10">
        <f t="shared" si="7"/>
        <v>185500</v>
      </c>
      <c r="N15" s="10">
        <f t="shared" si="8"/>
        <v>350</v>
      </c>
      <c r="O15" s="10">
        <f t="shared" si="9"/>
        <v>350</v>
      </c>
      <c r="P15" s="10">
        <f t="shared" si="10"/>
        <v>185500</v>
      </c>
    </row>
    <row r="16" spans="1:16" ht="24" customHeight="1" x14ac:dyDescent="0.25">
      <c r="A16" s="13">
        <v>10</v>
      </c>
      <c r="B16" s="19" t="s">
        <v>28</v>
      </c>
      <c r="C16" s="9" t="s">
        <v>29</v>
      </c>
      <c r="D16" s="23">
        <v>55380</v>
      </c>
      <c r="E16" s="24">
        <v>6.8</v>
      </c>
      <c r="F16" s="10">
        <v>7</v>
      </c>
      <c r="G16" s="10">
        <v>6.5</v>
      </c>
      <c r="H16" s="11"/>
      <c r="I16" s="11"/>
      <c r="J16" s="10">
        <f t="shared" si="4"/>
        <v>6.7666666666666666</v>
      </c>
      <c r="K16" s="12">
        <f t="shared" si="5"/>
        <v>0.25166114784235832</v>
      </c>
      <c r="L16" s="12">
        <f t="shared" si="6"/>
        <v>3.7191302636801726</v>
      </c>
      <c r="M16" s="10">
        <f t="shared" si="7"/>
        <v>374738</v>
      </c>
      <c r="N16" s="10">
        <f t="shared" si="8"/>
        <v>6.7666666666666666</v>
      </c>
      <c r="O16" s="10">
        <f t="shared" si="9"/>
        <v>6.76</v>
      </c>
      <c r="P16" s="10">
        <f t="shared" si="10"/>
        <v>374368.8</v>
      </c>
    </row>
    <row r="17" spans="1:16" ht="15.75" x14ac:dyDescent="0.25">
      <c r="A17" s="13"/>
      <c r="B17" s="8"/>
      <c r="C17" s="9"/>
      <c r="D17" s="9"/>
      <c r="E17" s="10"/>
      <c r="F17" s="10"/>
      <c r="G17" s="10"/>
      <c r="H17" s="11"/>
      <c r="I17" s="11"/>
      <c r="J17" s="10"/>
      <c r="K17" s="12"/>
      <c r="L17" s="12"/>
      <c r="M17" s="10"/>
      <c r="N17" s="10"/>
      <c r="O17" s="10"/>
      <c r="P17" s="22">
        <f>SUM(P7:P16)</f>
        <v>5879065.4000000004</v>
      </c>
    </row>
    <row r="18" spans="1:16" ht="15" x14ac:dyDescent="0.2">
      <c r="A18" s="25" t="s">
        <v>38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 x14ac:dyDescent="0.2">
      <c r="A19" s="26"/>
      <c r="B19" s="26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0" spans="1:16" s="16" customFormat="1" ht="15" x14ac:dyDescent="0.2">
      <c r="A20" s="27" t="s">
        <v>35</v>
      </c>
      <c r="B20" s="27"/>
      <c r="C20" s="27"/>
      <c r="D20" s="14"/>
      <c r="E20" s="28" t="s">
        <v>0</v>
      </c>
      <c r="F20" s="28"/>
      <c r="G20" s="21"/>
      <c r="H20" s="18"/>
      <c r="I20" s="15"/>
      <c r="J20" s="15"/>
      <c r="K20" s="15"/>
      <c r="L20" s="15"/>
      <c r="M20" s="15"/>
      <c r="N20" s="15"/>
      <c r="O20" s="15"/>
      <c r="P20" s="15"/>
    </row>
    <row r="21" spans="1:16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6" x14ac:dyDescent="0.2">
      <c r="A22" s="14"/>
      <c r="B22" s="17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</row>
    <row r="23" spans="1:16" x14ac:dyDescent="0.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16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</sheetData>
  <mergeCells count="15">
    <mergeCell ref="A18:P18"/>
    <mergeCell ref="A19:B19"/>
    <mergeCell ref="A20:C20"/>
    <mergeCell ref="E20:F20"/>
    <mergeCell ref="N1:P1"/>
    <mergeCell ref="A3:P3"/>
    <mergeCell ref="E4:M4"/>
    <mergeCell ref="A5:A6"/>
    <mergeCell ref="B5:B6"/>
    <mergeCell ref="C5:C6"/>
    <mergeCell ref="D5:D6"/>
    <mergeCell ref="E5:F5"/>
    <mergeCell ref="H5:I5"/>
    <mergeCell ref="J5:L5"/>
    <mergeCell ref="M5:P5"/>
  </mergeCells>
  <pageMargins left="0.7" right="0.7" top="0.75" bottom="0.75" header="0.3" footer="0.3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2020-10-06T07:13:08Z</dcterms:modified>
</cp:coreProperties>
</file>