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НМЦК!$A$1:$N$175</definedName>
  </definedNames>
  <calcPr calcId="145621"/>
</workbook>
</file>

<file path=xl/calcChain.xml><?xml version="1.0" encoding="utf-8"?>
<calcChain xmlns="http://schemas.openxmlformats.org/spreadsheetml/2006/main">
  <c r="L7" i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M123"/>
  <c r="L124"/>
  <c r="L125"/>
  <c r="L126"/>
  <c r="L127"/>
  <c r="L128"/>
  <c r="L129"/>
  <c r="L130"/>
  <c r="L131"/>
  <c r="M131"/>
  <c r="L132"/>
  <c r="L133"/>
  <c r="L134"/>
  <c r="L135"/>
  <c r="M135"/>
  <c r="L136"/>
  <c r="L137"/>
  <c r="L138"/>
  <c r="L139"/>
  <c r="M139"/>
  <c r="L140"/>
  <c r="L141"/>
  <c r="L142"/>
  <c r="L143"/>
  <c r="L144"/>
  <c r="L145"/>
  <c r="L146"/>
  <c r="L147"/>
  <c r="M147"/>
  <c r="L148"/>
  <c r="L149"/>
  <c r="L150"/>
  <c r="L151"/>
  <c r="M151"/>
  <c r="L152"/>
  <c r="L153"/>
  <c r="L154"/>
  <c r="L155"/>
  <c r="M155"/>
  <c r="L156"/>
  <c r="L157"/>
  <c r="L158"/>
  <c r="L159"/>
  <c r="L160"/>
  <c r="L161"/>
  <c r="L162"/>
  <c r="L163"/>
  <c r="M163"/>
  <c r="L164"/>
  <c r="L165"/>
  <c r="L166"/>
  <c r="L167"/>
  <c r="M167"/>
  <c r="L168"/>
  <c r="L169"/>
  <c r="L170"/>
  <c r="K7"/>
  <c r="N7"/>
  <c r="K8"/>
  <c r="N8"/>
  <c r="K9"/>
  <c r="N9"/>
  <c r="K10"/>
  <c r="N10"/>
  <c r="K11"/>
  <c r="N11"/>
  <c r="K12"/>
  <c r="N12"/>
  <c r="K13"/>
  <c r="N13"/>
  <c r="K14"/>
  <c r="N14"/>
  <c r="K15"/>
  <c r="N15"/>
  <c r="K16"/>
  <c r="N16"/>
  <c r="K17"/>
  <c r="N17"/>
  <c r="K18"/>
  <c r="N18"/>
  <c r="K19"/>
  <c r="N19"/>
  <c r="K20"/>
  <c r="N20"/>
  <c r="K21"/>
  <c r="N21"/>
  <c r="K22"/>
  <c r="N22"/>
  <c r="K23"/>
  <c r="N23"/>
  <c r="K24"/>
  <c r="N24"/>
  <c r="K25"/>
  <c r="N25"/>
  <c r="K26"/>
  <c r="N26"/>
  <c r="K27"/>
  <c r="N27"/>
  <c r="K28"/>
  <c r="N28"/>
  <c r="K29"/>
  <c r="N29"/>
  <c r="K30"/>
  <c r="N30"/>
  <c r="K31"/>
  <c r="N31"/>
  <c r="K32"/>
  <c r="N32"/>
  <c r="K33"/>
  <c r="N33"/>
  <c r="K34"/>
  <c r="N34"/>
  <c r="K35"/>
  <c r="N35"/>
  <c r="K36"/>
  <c r="N36"/>
  <c r="K37"/>
  <c r="N37"/>
  <c r="K38"/>
  <c r="N38"/>
  <c r="K39"/>
  <c r="N39"/>
  <c r="K40"/>
  <c r="N40"/>
  <c r="K41"/>
  <c r="N41"/>
  <c r="K42"/>
  <c r="N42"/>
  <c r="K43"/>
  <c r="N43"/>
  <c r="K44"/>
  <c r="N44"/>
  <c r="K45"/>
  <c r="N45"/>
  <c r="K46"/>
  <c r="N46"/>
  <c r="K47"/>
  <c r="N47"/>
  <c r="K48"/>
  <c r="N48"/>
  <c r="K49"/>
  <c r="N49"/>
  <c r="K50"/>
  <c r="N50"/>
  <c r="K51"/>
  <c r="N51"/>
  <c r="K52"/>
  <c r="N52"/>
  <c r="K53"/>
  <c r="N53"/>
  <c r="K54"/>
  <c r="N54"/>
  <c r="K55"/>
  <c r="N55"/>
  <c r="K56"/>
  <c r="N56"/>
  <c r="K57"/>
  <c r="N57"/>
  <c r="K58"/>
  <c r="N58"/>
  <c r="K59"/>
  <c r="N59"/>
  <c r="K60"/>
  <c r="N60"/>
  <c r="K61"/>
  <c r="N61"/>
  <c r="K62"/>
  <c r="N62"/>
  <c r="K63"/>
  <c r="N63"/>
  <c r="K64"/>
  <c r="N64"/>
  <c r="K65"/>
  <c r="N65"/>
  <c r="K66"/>
  <c r="N66"/>
  <c r="K67"/>
  <c r="N67"/>
  <c r="K68"/>
  <c r="N68"/>
  <c r="K69"/>
  <c r="N69"/>
  <c r="K70"/>
  <c r="N70"/>
  <c r="K71"/>
  <c r="N71"/>
  <c r="K72"/>
  <c r="N72"/>
  <c r="K73"/>
  <c r="N73"/>
  <c r="K74"/>
  <c r="N74"/>
  <c r="K75"/>
  <c r="N75"/>
  <c r="K76"/>
  <c r="N76"/>
  <c r="K77"/>
  <c r="N77"/>
  <c r="K78"/>
  <c r="N78"/>
  <c r="K79"/>
  <c r="N79"/>
  <c r="K80"/>
  <c r="N80"/>
  <c r="K81"/>
  <c r="N81"/>
  <c r="K82"/>
  <c r="N82"/>
  <c r="K83"/>
  <c r="N83"/>
  <c r="K84"/>
  <c r="N84"/>
  <c r="K85"/>
  <c r="N85"/>
  <c r="K86"/>
  <c r="N86"/>
  <c r="K87"/>
  <c r="N87"/>
  <c r="K88"/>
  <c r="N88"/>
  <c r="K89"/>
  <c r="N89"/>
  <c r="K90"/>
  <c r="N90"/>
  <c r="K91"/>
  <c r="N91"/>
  <c r="K92"/>
  <c r="N92"/>
  <c r="K93"/>
  <c r="N93"/>
  <c r="K94"/>
  <c r="N94"/>
  <c r="K95"/>
  <c r="N95"/>
  <c r="K96"/>
  <c r="N96"/>
  <c r="K97"/>
  <c r="N97"/>
  <c r="K98"/>
  <c r="N98"/>
  <c r="K99"/>
  <c r="N99"/>
  <c r="K100"/>
  <c r="N100"/>
  <c r="K101"/>
  <c r="N101"/>
  <c r="K102"/>
  <c r="N102"/>
  <c r="K103"/>
  <c r="N103"/>
  <c r="K104"/>
  <c r="N104"/>
  <c r="K105"/>
  <c r="N105"/>
  <c r="K106"/>
  <c r="N106"/>
  <c r="K107"/>
  <c r="N107"/>
  <c r="K108"/>
  <c r="N108"/>
  <c r="K109"/>
  <c r="N109"/>
  <c r="K110"/>
  <c r="N110"/>
  <c r="K111"/>
  <c r="N111"/>
  <c r="K112"/>
  <c r="N112"/>
  <c r="K113"/>
  <c r="N113"/>
  <c r="K114"/>
  <c r="N114"/>
  <c r="K115"/>
  <c r="N115"/>
  <c r="K116"/>
  <c r="N116"/>
  <c r="K117"/>
  <c r="N117"/>
  <c r="K118"/>
  <c r="N118"/>
  <c r="K119"/>
  <c r="N119"/>
  <c r="K120"/>
  <c r="N120"/>
  <c r="K121"/>
  <c r="N121"/>
  <c r="K122"/>
  <c r="N122"/>
  <c r="K123"/>
  <c r="N123"/>
  <c r="K124"/>
  <c r="N124"/>
  <c r="K125"/>
  <c r="N125"/>
  <c r="K126"/>
  <c r="N126"/>
  <c r="K127"/>
  <c r="N127"/>
  <c r="K128"/>
  <c r="N128"/>
  <c r="K129"/>
  <c r="K130"/>
  <c r="N130"/>
  <c r="K131"/>
  <c r="N131"/>
  <c r="K132"/>
  <c r="N132"/>
  <c r="K133"/>
  <c r="N133"/>
  <c r="K134"/>
  <c r="N134"/>
  <c r="K135"/>
  <c r="N135"/>
  <c r="K136"/>
  <c r="N136"/>
  <c r="K137"/>
  <c r="N137"/>
  <c r="K138"/>
  <c r="N138"/>
  <c r="K139"/>
  <c r="N139"/>
  <c r="K140"/>
  <c r="N140"/>
  <c r="K141"/>
  <c r="N141"/>
  <c r="K142"/>
  <c r="N142"/>
  <c r="K143"/>
  <c r="N143"/>
  <c r="K144"/>
  <c r="N144"/>
  <c r="K145"/>
  <c r="K146"/>
  <c r="N146"/>
  <c r="K147"/>
  <c r="N147"/>
  <c r="K148"/>
  <c r="N148"/>
  <c r="K149"/>
  <c r="N149"/>
  <c r="K150"/>
  <c r="N150"/>
  <c r="K151"/>
  <c r="N151"/>
  <c r="K152"/>
  <c r="N152"/>
  <c r="K153"/>
  <c r="N153"/>
  <c r="K154"/>
  <c r="N154"/>
  <c r="K155"/>
  <c r="N155"/>
  <c r="K156"/>
  <c r="N156"/>
  <c r="K157"/>
  <c r="N157"/>
  <c r="K158"/>
  <c r="N158"/>
  <c r="K159"/>
  <c r="N159"/>
  <c r="K160"/>
  <c r="N160"/>
  <c r="K161"/>
  <c r="K162"/>
  <c r="N162"/>
  <c r="K163"/>
  <c r="N163"/>
  <c r="K164"/>
  <c r="N164"/>
  <c r="K165"/>
  <c r="N165"/>
  <c r="K166"/>
  <c r="N166"/>
  <c r="K167"/>
  <c r="N167"/>
  <c r="K168"/>
  <c r="N168"/>
  <c r="K169"/>
  <c r="N169"/>
  <c r="K170"/>
  <c r="N170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6"/>
  <c r="F171"/>
  <c r="L6"/>
  <c r="K6"/>
  <c r="J6"/>
  <c r="H6"/>
  <c r="H171"/>
  <c r="M6"/>
  <c r="M170"/>
  <c r="M166"/>
  <c r="M162"/>
  <c r="M158"/>
  <c r="M154"/>
  <c r="M150"/>
  <c r="M146"/>
  <c r="M142"/>
  <c r="M138"/>
  <c r="M134"/>
  <c r="M130"/>
  <c r="M126"/>
  <c r="M122"/>
  <c r="M118"/>
  <c r="M114"/>
  <c r="M110"/>
  <c r="M106"/>
  <c r="M102"/>
  <c r="M98"/>
  <c r="M94"/>
  <c r="M90"/>
  <c r="M86"/>
  <c r="M82"/>
  <c r="M78"/>
  <c r="M74"/>
  <c r="M70"/>
  <c r="M66"/>
  <c r="M62"/>
  <c r="M58"/>
  <c r="M54"/>
  <c r="M50"/>
  <c r="M46"/>
  <c r="M42"/>
  <c r="M38"/>
  <c r="M34"/>
  <c r="M30"/>
  <c r="M26"/>
  <c r="M22"/>
  <c r="M18"/>
  <c r="M14"/>
  <c r="M10"/>
  <c r="M169"/>
  <c r="M165"/>
  <c r="M157"/>
  <c r="M153"/>
  <c r="M149"/>
  <c r="M141"/>
  <c r="M137"/>
  <c r="M133"/>
  <c r="M125"/>
  <c r="M121"/>
  <c r="M117"/>
  <c r="M113"/>
  <c r="M109"/>
  <c r="M105"/>
  <c r="M101"/>
  <c r="M97"/>
  <c r="M93"/>
  <c r="M89"/>
  <c r="M85"/>
  <c r="M81"/>
  <c r="M77"/>
  <c r="M73"/>
  <c r="M69"/>
  <c r="M65"/>
  <c r="M61"/>
  <c r="M57"/>
  <c r="M53"/>
  <c r="M49"/>
  <c r="M45"/>
  <c r="M41"/>
  <c r="M37"/>
  <c r="M33"/>
  <c r="M29"/>
  <c r="M25"/>
  <c r="M21"/>
  <c r="M17"/>
  <c r="M13"/>
  <c r="M9"/>
  <c r="M168"/>
  <c r="M164"/>
  <c r="M160"/>
  <c r="M156"/>
  <c r="M152"/>
  <c r="M148"/>
  <c r="M144"/>
  <c r="M140"/>
  <c r="M136"/>
  <c r="M132"/>
  <c r="M128"/>
  <c r="M124"/>
  <c r="M120"/>
  <c r="M116"/>
  <c r="M112"/>
  <c r="M108"/>
  <c r="M104"/>
  <c r="M100"/>
  <c r="M96"/>
  <c r="M92"/>
  <c r="M88"/>
  <c r="M84"/>
  <c r="M80"/>
  <c r="M76"/>
  <c r="M72"/>
  <c r="M68"/>
  <c r="M64"/>
  <c r="M60"/>
  <c r="M56"/>
  <c r="M52"/>
  <c r="M48"/>
  <c r="M44"/>
  <c r="M40"/>
  <c r="M36"/>
  <c r="M32"/>
  <c r="M28"/>
  <c r="M24"/>
  <c r="M20"/>
  <c r="M16"/>
  <c r="M12"/>
  <c r="M8"/>
  <c r="M159"/>
  <c r="M143"/>
  <c r="M127"/>
  <c r="M111"/>
  <c r="M95"/>
  <c r="M79"/>
  <c r="M63"/>
  <c r="M47"/>
  <c r="M31"/>
  <c r="M15"/>
  <c r="N6"/>
  <c r="J171"/>
  <c r="M19"/>
  <c r="M35"/>
  <c r="M51"/>
  <c r="M67"/>
  <c r="M83"/>
  <c r="M99"/>
  <c r="M115"/>
  <c r="M7"/>
  <c r="M23"/>
  <c r="M39"/>
  <c r="M55"/>
  <c r="M71"/>
  <c r="M87"/>
  <c r="M103"/>
  <c r="M119"/>
  <c r="N161"/>
  <c r="M161"/>
  <c r="N145"/>
  <c r="M145"/>
  <c r="N129"/>
  <c r="N171"/>
  <c r="M129"/>
  <c r="M11"/>
  <c r="M27"/>
  <c r="M43"/>
  <c r="M59"/>
  <c r="M75"/>
  <c r="M91"/>
  <c r="M107"/>
</calcChain>
</file>

<file path=xl/sharedStrings.xml><?xml version="1.0" encoding="utf-8"?>
<sst xmlns="http://schemas.openxmlformats.org/spreadsheetml/2006/main" count="354" uniqueCount="185">
  <si>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</si>
  <si>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</si>
  <si>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</si>
  <si>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</si>
  <si>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</si>
  <si>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</si>
  <si>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</si>
  <si>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</si>
  <si>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</si>
  <si>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</si>
  <si>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</si>
  <si>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</si>
  <si>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</si>
  <si>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</si>
  <si>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</si>
  <si>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 xml:space="preserve"> Поставка типографской продукции
</t>
  </si>
  <si>
    <t>Журнал учета приема больных  и отказов в госпитализации</t>
  </si>
  <si>
    <t>шт.</t>
  </si>
  <si>
    <t>Журнал учета приема беременных, рожениц и родильниц</t>
  </si>
  <si>
    <t>Медицинская карта стационарного больного</t>
  </si>
  <si>
    <t>Температурный лист (толстые линии разделяющие дни)</t>
  </si>
  <si>
    <t xml:space="preserve">Листок ежедневного учета движения больных и коечного фонда </t>
  </si>
  <si>
    <t>Журнал записи оперативных вмешательств</t>
  </si>
  <si>
    <t>История родов (ЖК дневной)</t>
  </si>
  <si>
    <t>Направление на патологическое гистологическое исследование</t>
  </si>
  <si>
    <t>Медицинская карта амбулаторного больного (карта пациента получавшего медицинскую помощь в амбулаторных условиях)</t>
  </si>
  <si>
    <t>Медицинская карта ребенка</t>
  </si>
  <si>
    <t>Направление на консультацию и во вспомогательные кабинеты</t>
  </si>
  <si>
    <t>Журнал регистрации кабинета функциональной диагностики</t>
  </si>
  <si>
    <t>Книга вызовов врача на дом</t>
  </si>
  <si>
    <t xml:space="preserve">Журнал учета клинико-экспертной работы ЛПУ </t>
  </si>
  <si>
    <t>Книга регистрации листков нетрудоспособности</t>
  </si>
  <si>
    <t>Карта лечащегося в кабинете ЛФ</t>
  </si>
  <si>
    <t>Карта больного, лечащегося в ФТО</t>
  </si>
  <si>
    <t>Карта больного обратившегося за антирабической помощью</t>
  </si>
  <si>
    <t>Справка для спортивной секции</t>
  </si>
  <si>
    <t>Журнал учета инфекционных заболеваний</t>
  </si>
  <si>
    <t>Карта профилактических прививок</t>
  </si>
  <si>
    <t>Статистическая карта выбывшего из стационара</t>
  </si>
  <si>
    <t>Справка для получения путевки</t>
  </si>
  <si>
    <t>Санаторно-курортная карта детская</t>
  </si>
  <si>
    <t>Журнал регистрации амбулаторных больных</t>
  </si>
  <si>
    <t>Медицинская справка на школьника, отъезжающего в лагерь</t>
  </si>
  <si>
    <t>Медицинская справка (справка поступающего абитуриента)(Врачебно-консультативное заключение)</t>
  </si>
  <si>
    <t>Справка о временной нетрудоспособности студента, учащегося техникума, профессионально-технического училища, о болезни, карантине и прочих отсутствиях ребенка посещающего школу (ДОУ)</t>
  </si>
  <si>
    <t>История родов</t>
  </si>
  <si>
    <t>История развития новорожденного</t>
  </si>
  <si>
    <t>История развития ребенка</t>
  </si>
  <si>
    <t>Журнал регистрации эндоскопий</t>
  </si>
  <si>
    <t>Направление на анализ</t>
  </si>
  <si>
    <t>Вкладной лист к истории болезни (гинекология)</t>
  </si>
  <si>
    <t>Дневник (стационар)</t>
  </si>
  <si>
    <t>Сутки жизни (новорожденного)</t>
  </si>
  <si>
    <t>Обменная карта беременной</t>
  </si>
  <si>
    <t>Обменная карта беременной (вкладыш)</t>
  </si>
  <si>
    <t>Индивидуальная карта беременной</t>
  </si>
  <si>
    <t>Предоперационный эпикриз (вкладыш к форме 003)</t>
  </si>
  <si>
    <t>Карта операционного периода</t>
  </si>
  <si>
    <t>Выписка из истории амбулаторного, стационарного больного</t>
  </si>
  <si>
    <t xml:space="preserve">Аудиограмма </t>
  </si>
  <si>
    <t>Добровольное информированное согласие на медицинские вмешательства в период обучения и воспитания несовершеннолетнего в образовательной организации</t>
  </si>
  <si>
    <t>Добровольное информированное согласие на проведение профилактических прививок или отказ от них</t>
  </si>
  <si>
    <t>Информированное добровольное согласие на анестезиологическое обеспечение медицинского вмешательства</t>
  </si>
  <si>
    <t>Информированное согласие на исследование (манипуляцию)</t>
  </si>
  <si>
    <t>Информированное согласие на медицинское вмешательство</t>
  </si>
  <si>
    <t>Информированное согласие на операцию</t>
  </si>
  <si>
    <t>Заключение ВК</t>
  </si>
  <si>
    <t>Кабинет № 109 Оформить б/лист</t>
  </si>
  <si>
    <t>Кабинет № 112 Оформить б/лист</t>
  </si>
  <si>
    <t>Анкета углубленная диспансеризация после КОВИД</t>
  </si>
  <si>
    <t>Согласие в период Ковид_Эпид опросник</t>
  </si>
  <si>
    <t xml:space="preserve">Лист врачебных назначений </t>
  </si>
  <si>
    <t>Медицинское заключение по результатам обследования врачом-психиатром</t>
  </si>
  <si>
    <t>Справка для психиатрического кабинета (в ответ на ваш запрос)</t>
  </si>
  <si>
    <t>Справка психиатра (по регистрации)</t>
  </si>
  <si>
    <t>Направление в стационар</t>
  </si>
  <si>
    <t>Центральный венозный доступ</t>
  </si>
  <si>
    <t>Осмотр врача ГАУЗ «ДГБ»</t>
  </si>
  <si>
    <t>Мед.карта беременной, роженицы и родильницы, получающей помощь в стац.условиях</t>
  </si>
  <si>
    <t>Согласие пациента на операцию переливания крови</t>
  </si>
  <si>
    <t>Справка в бассейн</t>
  </si>
  <si>
    <t>Справка о проведении аудиологического скрининга в родильном отделении</t>
  </si>
  <si>
    <t xml:space="preserve">Электрокардиограмма </t>
  </si>
  <si>
    <t>Электрокардиограмма  (малый формат)</t>
  </si>
  <si>
    <t>Направление на УЗИ</t>
  </si>
  <si>
    <t>Протокол УЗИ (ВП1)</t>
  </si>
  <si>
    <t>Протокол УЗИ в 1 триместре беременности</t>
  </si>
  <si>
    <t>Шкала зрелости новорожденного</t>
  </si>
  <si>
    <t>Протокол УЗИ органов малого таза</t>
  </si>
  <si>
    <t>Международные стандарты физ.развития мальчики/девочки</t>
  </si>
  <si>
    <t>УЗИ почек и надпочечников</t>
  </si>
  <si>
    <t>УЗИ щитовидной железы ВП1</t>
  </si>
  <si>
    <t>Анкета на выявление ХНИЗ, факторов их развития…(Анкета для граждан в возрасте до 65 лет)</t>
  </si>
  <si>
    <t>Анкета на выявление ХНИЗ, факторов их развития…(Анкета для граждан в возрасте 65 лет и старше)</t>
  </si>
  <si>
    <t>Первичный осмотр ВД (проф)</t>
  </si>
  <si>
    <t>Протокол гистероскопии</t>
  </si>
  <si>
    <t>Лист назначений патол.новор.</t>
  </si>
  <si>
    <t xml:space="preserve">Платные медосмотры </t>
  </si>
  <si>
    <t>Талон направление в кабинет ПД</t>
  </si>
  <si>
    <t>Протокол УЗИ в 2/3 триместре беременности</t>
  </si>
  <si>
    <t>Рецепт на очки</t>
  </si>
  <si>
    <t>Отказ от госпитализации</t>
  </si>
  <si>
    <t>Тетрадь учета работы на дому участковой м/с</t>
  </si>
  <si>
    <t>Сведения о проведении аудиологического скрининга новорожденным</t>
  </si>
  <si>
    <t>Информированное согласие на исследование (манипуляцию) для новорожденного</t>
  </si>
  <si>
    <t>Лист регистрации переливания трансфузионных сред</t>
  </si>
  <si>
    <t>Нейросонография ВП1</t>
  </si>
  <si>
    <t>Эпикриз на ВК</t>
  </si>
  <si>
    <t>Отказ от медицинского вмешательства</t>
  </si>
  <si>
    <t>Сертификат о профилактических прививках</t>
  </si>
  <si>
    <t>Вкладыш в амбулаторную карту (двойной)</t>
  </si>
  <si>
    <t>Эпикриз дн.стац. (гемодиализ)</t>
  </si>
  <si>
    <t>Согласие гемодиализ</t>
  </si>
  <si>
    <t>Карта гемодиализа</t>
  </si>
  <si>
    <t>Лист учета наркотических средств и психотропных веществ</t>
  </si>
  <si>
    <t>Журнал записи родов в стационаре</t>
  </si>
  <si>
    <t>Журнал новорожденных</t>
  </si>
  <si>
    <t>Согласие на обработку персональных данных</t>
  </si>
  <si>
    <t>Рецепт</t>
  </si>
  <si>
    <t>Осмотр по ВД</t>
  </si>
  <si>
    <t>Журнал записи амбулаторных операций</t>
  </si>
  <si>
    <t>Протокол КС</t>
  </si>
  <si>
    <t>Мед. Карта патологии беременности</t>
  </si>
  <si>
    <t>Карта течения анестезии</t>
  </si>
  <si>
    <t>Талон №2. Сведения акушерского стац. о родильнице</t>
  </si>
  <si>
    <t>Протокол операции ручное отделение плаценты</t>
  </si>
  <si>
    <t>Предоперационный осмотр анестезиологом</t>
  </si>
  <si>
    <t>Эпикриз КС</t>
  </si>
  <si>
    <t>Карта интенсивной терапии</t>
  </si>
  <si>
    <t>Дневник наблюдения за женщиной в палате ИТ</t>
  </si>
  <si>
    <t>Талон №3. Сведения акушерского стац. о новорожденном</t>
  </si>
  <si>
    <t>Информ согласие законного представителя</t>
  </si>
  <si>
    <t>Данные наблюдения м/с за новорожденным</t>
  </si>
  <si>
    <t>Журнал учета процедур</t>
  </si>
  <si>
    <t xml:space="preserve">Контрольная карта диспансерного наблюдения </t>
  </si>
  <si>
    <t>Журнал регистрации посещений изолятора ДП</t>
  </si>
  <si>
    <t>Журнал учета профилактических  прививок</t>
  </si>
  <si>
    <t>Переводной эпикриз на ребенка достигшего 18 лет</t>
  </si>
  <si>
    <t>Экстренное извещение об остром инфекционном заболевании</t>
  </si>
  <si>
    <t>Медицинский осмотр детей ДОУ</t>
  </si>
  <si>
    <t>Медицинский осмотр учащегося</t>
  </si>
  <si>
    <t>Журнал учета операций связанных с обращением ЛС</t>
  </si>
  <si>
    <t>Журнал учета поступления крови 1</t>
  </si>
  <si>
    <t>Журнал учета поступления крови 2</t>
  </si>
  <si>
    <t>Лист наблюдения за пациентом</t>
  </si>
  <si>
    <t>Согласие на вакцинацию от ковид+анкета</t>
  </si>
  <si>
    <t>Памятка о вакцинации против ковид</t>
  </si>
  <si>
    <t>Согласие на диаскинтест</t>
  </si>
  <si>
    <t>Анамнез беременности</t>
  </si>
  <si>
    <t>Согласие в период Ковид / Согласие на мед вмешательство</t>
  </si>
  <si>
    <t>Дневник Патология беременности (Жалобы3)</t>
  </si>
  <si>
    <t>Карта дн.стационара ЖК</t>
  </si>
  <si>
    <t>Карта искуств.прерыв. беременности_ медик</t>
  </si>
  <si>
    <t>Карта искуств.прерыв.беременности_хирург</t>
  </si>
  <si>
    <t>Заявление на углубленную диспансеризацию</t>
  </si>
  <si>
    <t>Дневной стационар первичный осмотр</t>
  </si>
  <si>
    <t>Журнал ежеднев.движ-я больных и коечного фонда</t>
  </si>
  <si>
    <t>Журнал патологии и регистрации лиц, подлежащих дообследованию</t>
  </si>
  <si>
    <t>Путевой лист легкового автомобиля</t>
  </si>
  <si>
    <t>ОБЩИЙ АНАЛИЗ КРОВИ</t>
  </si>
  <si>
    <t>ОБЩИЙ АНАЛИЗ МОЧИ</t>
  </si>
  <si>
    <t>КОАГУЛОГРАММА</t>
  </si>
  <si>
    <t>АНАЛИЗ КРОВИ НА СИФИЛИС</t>
  </si>
  <si>
    <t>НАПРВАВЛЕНИЕ В ИММУНОЛОГИЧЕСКУЮ ЛАБОРАТОРИЮ</t>
  </si>
  <si>
    <t>НАПРАВЛЕНИЕ на исследование крови на АТ к ВИЧ в лабораторию</t>
  </si>
  <si>
    <t>ЖУРНАЛ РЕГИСТРАЦИИ ЦИТОЛОГИЧЕСКИХ ИССЛЕДОВАНИЙ</t>
  </si>
  <si>
    <t>НАПРАВЛЕНИЕ НА БИОХИМИЧЕСКИЙ АНАЛИЗ</t>
  </si>
  <si>
    <t>НАПРАВЛЕНИЕ НА ГРУППУ КРОВИ И РЕЗУС - ФАКТОР</t>
  </si>
  <si>
    <t>НАПРАВЛЕНИЕ В МИКРОБИОЛОГИЧЕСКУЮ ЛАБОРАТОРИЮ НА ИССЛЕДОВАНИЕ МАТЕРИАЛА ОТ БОЛЬНОГО НА ФЛОРУ И ЧУВСТВИТЕЛЬНОСТЬ к АБ</t>
  </si>
  <si>
    <t>ЖУРНАЛ РЕГИСТРАЦИИ АНАЛИЗОВ МОЧИ НА ФЛОРУ И ЧУВСТВИТЕЛЬНОСТЬ К АБ</t>
  </si>
  <si>
    <t>ЖУРНАЛ РЕГИСТРАЦИИ АНАЛИЗОВ МАТЕРИАЛА НА ФЛОРУ И ЧУВСТВИТЕЛЬНОСТЬ ИЗ ПОЛОВЫХ ОРГАНОВ</t>
  </si>
  <si>
    <t>ЖУРНАЛ РЕГИСТРАЦИИ АНАЛИЗОВ НА ЧУВСТВИТЕЛЬНОСТЬ №1</t>
  </si>
  <si>
    <t>АПТ , МНО</t>
  </si>
  <si>
    <t>Диастаза мочи</t>
  </si>
  <si>
    <t>Талон</t>
  </si>
  <si>
    <t>Липидный спектр</t>
  </si>
  <si>
    <t>Лабораторное исследование на репродуктивную систему</t>
  </si>
  <si>
    <t>Лабораторное исследование на ИППП</t>
  </si>
  <si>
    <t>Лабораторное исследование на онкомаркеры</t>
  </si>
  <si>
    <t xml:space="preserve">Анализ крови  </t>
  </si>
  <si>
    <t>Источник 1
 КП № 331 от 14.11.2022</t>
  </si>
  <si>
    <t>Источник 2
 КП № 303 от 15.11.2022</t>
  </si>
  <si>
    <t>Источник 3
 КП № 381 от 15.11.2022</t>
  </si>
  <si>
    <r>
      <t>Карта реанимации и стабилизации сост.новорожденных</t>
    </r>
    <r>
      <rPr>
        <sz val="10"/>
        <color indexed="10"/>
        <rFont val="Times New Roman"/>
        <family val="1"/>
        <charset val="204"/>
      </rPr>
      <t xml:space="preserve"> </t>
    </r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</si>
  <si>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520 720,16 рублей </t>
    </r>
    <r>
      <rPr>
        <sz val="12"/>
        <rFont val="Times New Roman"/>
        <family val="1"/>
        <charset val="204"/>
      </rPr>
      <t>(Пятьсот двадцать тысяч семьсот двадцать рублей 16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</si>
</sst>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41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4" fontId="2" fillId="9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3" fillId="9" borderId="5" xfId="0" applyFont="1" applyFill="1" applyBorder="1" applyAlignment="1">
      <alignment horizontal="right" vertical="center" wrapText="1"/>
    </xf>
    <xf numFmtId="0" fontId="23" fillId="9" borderId="5" xfId="0" applyFont="1" applyFill="1" applyBorder="1" applyAlignment="1">
      <alignment horizontal="center" vertical="center" wrapText="1"/>
    </xf>
    <xf numFmtId="3" fontId="23" fillId="9" borderId="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6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6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6" xfId="0" applyNumberFormat="1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20764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20764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2076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2076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152</xdr:row>
      <xdr:rowOff>0</xdr:rowOff>
    </xdr:from>
    <xdr:to>
      <xdr:col>13</xdr:col>
      <xdr:colOff>1390650</xdr:colOff>
      <xdr:row>152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5471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152</xdr:row>
      <xdr:rowOff>0</xdr:rowOff>
    </xdr:from>
    <xdr:to>
      <xdr:col>13</xdr:col>
      <xdr:colOff>1390650</xdr:colOff>
      <xdr:row>152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5471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152</xdr:row>
      <xdr:rowOff>0</xdr:rowOff>
    </xdr:from>
    <xdr:to>
      <xdr:col>13</xdr:col>
      <xdr:colOff>1390650</xdr:colOff>
      <xdr:row>152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5471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152</xdr:row>
      <xdr:rowOff>0</xdr:rowOff>
    </xdr:from>
    <xdr:to>
      <xdr:col>13</xdr:col>
      <xdr:colOff>1390650</xdr:colOff>
      <xdr:row>152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5471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152</xdr:row>
      <xdr:rowOff>0</xdr:rowOff>
    </xdr:from>
    <xdr:to>
      <xdr:col>13</xdr:col>
      <xdr:colOff>1390650</xdr:colOff>
      <xdr:row>152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5471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152</xdr:row>
      <xdr:rowOff>0</xdr:rowOff>
    </xdr:from>
    <xdr:to>
      <xdr:col>13</xdr:col>
      <xdr:colOff>1390650</xdr:colOff>
      <xdr:row>152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5471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152</xdr:row>
      <xdr:rowOff>0</xdr:rowOff>
    </xdr:from>
    <xdr:to>
      <xdr:col>13</xdr:col>
      <xdr:colOff>1390650</xdr:colOff>
      <xdr:row>152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5471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152</xdr:row>
      <xdr:rowOff>0</xdr:rowOff>
    </xdr:from>
    <xdr:to>
      <xdr:col>13</xdr:col>
      <xdr:colOff>1390650</xdr:colOff>
      <xdr:row>152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5471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152</xdr:row>
      <xdr:rowOff>0</xdr:rowOff>
    </xdr:from>
    <xdr:to>
      <xdr:col>13</xdr:col>
      <xdr:colOff>1390650</xdr:colOff>
      <xdr:row>152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5471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152</xdr:row>
      <xdr:rowOff>0</xdr:rowOff>
    </xdr:from>
    <xdr:to>
      <xdr:col>13</xdr:col>
      <xdr:colOff>1390650</xdr:colOff>
      <xdr:row>152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5471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152</xdr:row>
      <xdr:rowOff>0</xdr:rowOff>
    </xdr:from>
    <xdr:to>
      <xdr:col>13</xdr:col>
      <xdr:colOff>1390650</xdr:colOff>
      <xdr:row>152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5471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156</xdr:row>
      <xdr:rowOff>0</xdr:rowOff>
    </xdr:from>
    <xdr:to>
      <xdr:col>13</xdr:col>
      <xdr:colOff>1390650</xdr:colOff>
      <xdr:row>156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766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156</xdr:row>
      <xdr:rowOff>0</xdr:rowOff>
    </xdr:from>
    <xdr:to>
      <xdr:col>13</xdr:col>
      <xdr:colOff>1390650</xdr:colOff>
      <xdr:row>156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766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156</xdr:row>
      <xdr:rowOff>0</xdr:rowOff>
    </xdr:from>
    <xdr:to>
      <xdr:col>13</xdr:col>
      <xdr:colOff>1390650</xdr:colOff>
      <xdr:row>156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766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156</xdr:row>
      <xdr:rowOff>0</xdr:rowOff>
    </xdr:from>
    <xdr:to>
      <xdr:col>13</xdr:col>
      <xdr:colOff>1390650</xdr:colOff>
      <xdr:row>156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766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156</xdr:row>
      <xdr:rowOff>0</xdr:rowOff>
    </xdr:from>
    <xdr:to>
      <xdr:col>13</xdr:col>
      <xdr:colOff>1390650</xdr:colOff>
      <xdr:row>156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766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156</xdr:row>
      <xdr:rowOff>0</xdr:rowOff>
    </xdr:from>
    <xdr:to>
      <xdr:col>13</xdr:col>
      <xdr:colOff>1390650</xdr:colOff>
      <xdr:row>156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766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156</xdr:row>
      <xdr:rowOff>0</xdr:rowOff>
    </xdr:from>
    <xdr:to>
      <xdr:col>13</xdr:col>
      <xdr:colOff>1390650</xdr:colOff>
      <xdr:row>156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766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156</xdr:row>
      <xdr:rowOff>0</xdr:rowOff>
    </xdr:from>
    <xdr:to>
      <xdr:col>13</xdr:col>
      <xdr:colOff>1390650</xdr:colOff>
      <xdr:row>156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766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156</xdr:row>
      <xdr:rowOff>0</xdr:rowOff>
    </xdr:from>
    <xdr:to>
      <xdr:col>13</xdr:col>
      <xdr:colOff>1390650</xdr:colOff>
      <xdr:row>156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766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156</xdr:row>
      <xdr:rowOff>0</xdr:rowOff>
    </xdr:from>
    <xdr:to>
      <xdr:col>13</xdr:col>
      <xdr:colOff>1390650</xdr:colOff>
      <xdr:row>156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766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156</xdr:row>
      <xdr:rowOff>0</xdr:rowOff>
    </xdr:from>
    <xdr:to>
      <xdr:col>13</xdr:col>
      <xdr:colOff>1390650</xdr:colOff>
      <xdr:row>156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766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160</xdr:row>
      <xdr:rowOff>0</xdr:rowOff>
    </xdr:from>
    <xdr:to>
      <xdr:col>13</xdr:col>
      <xdr:colOff>1390650</xdr:colOff>
      <xdr:row>160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709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160</xdr:row>
      <xdr:rowOff>0</xdr:rowOff>
    </xdr:from>
    <xdr:to>
      <xdr:col>13</xdr:col>
      <xdr:colOff>1390650</xdr:colOff>
      <xdr:row>160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709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160</xdr:row>
      <xdr:rowOff>0</xdr:rowOff>
    </xdr:from>
    <xdr:to>
      <xdr:col>13</xdr:col>
      <xdr:colOff>1390650</xdr:colOff>
      <xdr:row>160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709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160</xdr:row>
      <xdr:rowOff>0</xdr:rowOff>
    </xdr:from>
    <xdr:to>
      <xdr:col>13</xdr:col>
      <xdr:colOff>1390650</xdr:colOff>
      <xdr:row>160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709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160</xdr:row>
      <xdr:rowOff>0</xdr:rowOff>
    </xdr:from>
    <xdr:to>
      <xdr:col>13</xdr:col>
      <xdr:colOff>1390650</xdr:colOff>
      <xdr:row>160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709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160</xdr:row>
      <xdr:rowOff>0</xdr:rowOff>
    </xdr:from>
    <xdr:to>
      <xdr:col>13</xdr:col>
      <xdr:colOff>1390650</xdr:colOff>
      <xdr:row>160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709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160</xdr:row>
      <xdr:rowOff>0</xdr:rowOff>
    </xdr:from>
    <xdr:to>
      <xdr:col>13</xdr:col>
      <xdr:colOff>1390650</xdr:colOff>
      <xdr:row>160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709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160</xdr:row>
      <xdr:rowOff>0</xdr:rowOff>
    </xdr:from>
    <xdr:to>
      <xdr:col>13</xdr:col>
      <xdr:colOff>1390650</xdr:colOff>
      <xdr:row>160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709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160</xdr:row>
      <xdr:rowOff>0</xdr:rowOff>
    </xdr:from>
    <xdr:to>
      <xdr:col>13</xdr:col>
      <xdr:colOff>1390650</xdr:colOff>
      <xdr:row>160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709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160</xdr:row>
      <xdr:rowOff>0</xdr:rowOff>
    </xdr:from>
    <xdr:to>
      <xdr:col>13</xdr:col>
      <xdr:colOff>1390650</xdr:colOff>
      <xdr:row>160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709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160</xdr:row>
      <xdr:rowOff>0</xdr:rowOff>
    </xdr:from>
    <xdr:to>
      <xdr:col>13</xdr:col>
      <xdr:colOff>1390650</xdr:colOff>
      <xdr:row>160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8709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164</xdr:row>
      <xdr:rowOff>0</xdr:rowOff>
    </xdr:from>
    <xdr:to>
      <xdr:col>13</xdr:col>
      <xdr:colOff>1390650</xdr:colOff>
      <xdr:row>164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9519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164</xdr:row>
      <xdr:rowOff>0</xdr:rowOff>
    </xdr:from>
    <xdr:to>
      <xdr:col>13</xdr:col>
      <xdr:colOff>1390650</xdr:colOff>
      <xdr:row>164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9519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164</xdr:row>
      <xdr:rowOff>0</xdr:rowOff>
    </xdr:from>
    <xdr:to>
      <xdr:col>13</xdr:col>
      <xdr:colOff>1390650</xdr:colOff>
      <xdr:row>164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9519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164</xdr:row>
      <xdr:rowOff>0</xdr:rowOff>
    </xdr:from>
    <xdr:to>
      <xdr:col>13</xdr:col>
      <xdr:colOff>1390650</xdr:colOff>
      <xdr:row>164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9519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164</xdr:row>
      <xdr:rowOff>0</xdr:rowOff>
    </xdr:from>
    <xdr:to>
      <xdr:col>13</xdr:col>
      <xdr:colOff>1390650</xdr:colOff>
      <xdr:row>164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9519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164</xdr:row>
      <xdr:rowOff>0</xdr:rowOff>
    </xdr:from>
    <xdr:to>
      <xdr:col>13</xdr:col>
      <xdr:colOff>1390650</xdr:colOff>
      <xdr:row>164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9519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164</xdr:row>
      <xdr:rowOff>0</xdr:rowOff>
    </xdr:from>
    <xdr:to>
      <xdr:col>13</xdr:col>
      <xdr:colOff>1390650</xdr:colOff>
      <xdr:row>164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9519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164</xdr:row>
      <xdr:rowOff>0</xdr:rowOff>
    </xdr:from>
    <xdr:to>
      <xdr:col>13</xdr:col>
      <xdr:colOff>1390650</xdr:colOff>
      <xdr:row>164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9519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164</xdr:row>
      <xdr:rowOff>0</xdr:rowOff>
    </xdr:from>
    <xdr:to>
      <xdr:col>13</xdr:col>
      <xdr:colOff>1390650</xdr:colOff>
      <xdr:row>164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9519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164</xdr:row>
      <xdr:rowOff>0</xdr:rowOff>
    </xdr:from>
    <xdr:to>
      <xdr:col>13</xdr:col>
      <xdr:colOff>1390650</xdr:colOff>
      <xdr:row>164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9519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164</xdr:row>
      <xdr:rowOff>0</xdr:rowOff>
    </xdr:from>
    <xdr:to>
      <xdr:col>13</xdr:col>
      <xdr:colOff>1390650</xdr:colOff>
      <xdr:row>164</xdr:row>
      <xdr:rowOff>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9519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168</xdr:row>
      <xdr:rowOff>0</xdr:rowOff>
    </xdr:from>
    <xdr:to>
      <xdr:col>13</xdr:col>
      <xdr:colOff>1390650</xdr:colOff>
      <xdr:row>168</xdr:row>
      <xdr:rowOff>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40328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168</xdr:row>
      <xdr:rowOff>0</xdr:rowOff>
    </xdr:from>
    <xdr:to>
      <xdr:col>13</xdr:col>
      <xdr:colOff>1390650</xdr:colOff>
      <xdr:row>168</xdr:row>
      <xdr:rowOff>0</xdr:rowOff>
    </xdr:to>
    <xdr:pic>
      <xdr:nvPicPr>
        <xdr:cNvPr id="107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40328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168</xdr:row>
      <xdr:rowOff>0</xdr:rowOff>
    </xdr:from>
    <xdr:to>
      <xdr:col>13</xdr:col>
      <xdr:colOff>1390650</xdr:colOff>
      <xdr:row>168</xdr:row>
      <xdr:rowOff>0</xdr:rowOff>
    </xdr:to>
    <xdr:pic>
      <xdr:nvPicPr>
        <xdr:cNvPr id="107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40328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168</xdr:row>
      <xdr:rowOff>0</xdr:rowOff>
    </xdr:from>
    <xdr:to>
      <xdr:col>13</xdr:col>
      <xdr:colOff>1390650</xdr:colOff>
      <xdr:row>168</xdr:row>
      <xdr:rowOff>0</xdr:rowOff>
    </xdr:to>
    <xdr:pic>
      <xdr:nvPicPr>
        <xdr:cNvPr id="107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40328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168</xdr:row>
      <xdr:rowOff>0</xdr:rowOff>
    </xdr:from>
    <xdr:to>
      <xdr:col>13</xdr:col>
      <xdr:colOff>1390650</xdr:colOff>
      <xdr:row>168</xdr:row>
      <xdr:rowOff>0</xdr:rowOff>
    </xdr:to>
    <xdr:pic>
      <xdr:nvPicPr>
        <xdr:cNvPr id="107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40328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168</xdr:row>
      <xdr:rowOff>0</xdr:rowOff>
    </xdr:from>
    <xdr:to>
      <xdr:col>13</xdr:col>
      <xdr:colOff>1390650</xdr:colOff>
      <xdr:row>168</xdr:row>
      <xdr:rowOff>0</xdr:rowOff>
    </xdr:to>
    <xdr:pic>
      <xdr:nvPicPr>
        <xdr:cNvPr id="107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40328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168</xdr:row>
      <xdr:rowOff>0</xdr:rowOff>
    </xdr:from>
    <xdr:to>
      <xdr:col>13</xdr:col>
      <xdr:colOff>1390650</xdr:colOff>
      <xdr:row>168</xdr:row>
      <xdr:rowOff>0</xdr:rowOff>
    </xdr:to>
    <xdr:pic>
      <xdr:nvPicPr>
        <xdr:cNvPr id="107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40328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168</xdr:row>
      <xdr:rowOff>0</xdr:rowOff>
    </xdr:from>
    <xdr:to>
      <xdr:col>13</xdr:col>
      <xdr:colOff>1390650</xdr:colOff>
      <xdr:row>168</xdr:row>
      <xdr:rowOff>0</xdr:rowOff>
    </xdr:to>
    <xdr:pic>
      <xdr:nvPicPr>
        <xdr:cNvPr id="108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40328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168</xdr:row>
      <xdr:rowOff>0</xdr:rowOff>
    </xdr:from>
    <xdr:to>
      <xdr:col>13</xdr:col>
      <xdr:colOff>1390650</xdr:colOff>
      <xdr:row>168</xdr:row>
      <xdr:rowOff>0</xdr:rowOff>
    </xdr:to>
    <xdr:pic>
      <xdr:nvPicPr>
        <xdr:cNvPr id="108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40328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168</xdr:row>
      <xdr:rowOff>0</xdr:rowOff>
    </xdr:from>
    <xdr:to>
      <xdr:col>13</xdr:col>
      <xdr:colOff>1390650</xdr:colOff>
      <xdr:row>168</xdr:row>
      <xdr:rowOff>0</xdr:rowOff>
    </xdr:to>
    <xdr:pic>
      <xdr:nvPicPr>
        <xdr:cNvPr id="108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40328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168</xdr:row>
      <xdr:rowOff>0</xdr:rowOff>
    </xdr:from>
    <xdr:to>
      <xdr:col>13</xdr:col>
      <xdr:colOff>1390650</xdr:colOff>
      <xdr:row>168</xdr:row>
      <xdr:rowOff>0</xdr:rowOff>
    </xdr:to>
    <xdr:pic>
      <xdr:nvPicPr>
        <xdr:cNvPr id="108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40328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L174"/>
  <sheetViews>
    <sheetView tabSelected="1" zoomScaleNormal="71" workbookViewId="0">
      <selection activeCell="P192" sqref="P192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26" customWidth="1"/>
    <col min="4" max="4" width="8.85546875" style="11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18.140625" style="5" customWidth="1"/>
    <col min="16" max="90" width="8.85546875" style="5" customWidth="1"/>
    <col min="91" max="214" width="8.85546875" style="1" customWidth="1"/>
    <col min="215" max="16384" width="9.140625" style="1"/>
  </cols>
  <sheetData>
    <row r="1" spans="1:14" ht="30.7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48.75" customHeight="1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38.25">
      <c r="A3" s="37" t="s">
        <v>1</v>
      </c>
      <c r="B3" s="39" t="s">
        <v>11</v>
      </c>
      <c r="C3" s="37" t="s">
        <v>7</v>
      </c>
      <c r="D3" s="34" t="s">
        <v>6</v>
      </c>
      <c r="E3" s="27" t="s">
        <v>2</v>
      </c>
      <c r="F3" s="27"/>
      <c r="G3" s="27"/>
      <c r="H3" s="27"/>
      <c r="I3" s="27"/>
      <c r="J3" s="27"/>
      <c r="K3" s="27" t="s">
        <v>3</v>
      </c>
      <c r="L3" s="27"/>
      <c r="M3" s="27"/>
      <c r="N3" s="7" t="s">
        <v>4</v>
      </c>
    </row>
    <row r="4" spans="1:14" ht="45.75" customHeight="1">
      <c r="A4" s="37"/>
      <c r="B4" s="39"/>
      <c r="C4" s="37"/>
      <c r="D4" s="34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7" t="s">
        <v>8</v>
      </c>
      <c r="L4" s="27" t="s">
        <v>5</v>
      </c>
      <c r="M4" s="27" t="s">
        <v>9</v>
      </c>
      <c r="N4" s="29" t="s">
        <v>12</v>
      </c>
    </row>
    <row r="5" spans="1:14" ht="55.5" customHeight="1">
      <c r="A5" s="38"/>
      <c r="B5" s="40"/>
      <c r="C5" s="38"/>
      <c r="D5" s="35"/>
      <c r="E5" s="31" t="s">
        <v>180</v>
      </c>
      <c r="F5" s="31"/>
      <c r="G5" s="31" t="s">
        <v>181</v>
      </c>
      <c r="H5" s="31"/>
      <c r="I5" s="31" t="s">
        <v>182</v>
      </c>
      <c r="J5" s="31"/>
      <c r="K5" s="28"/>
      <c r="L5" s="28"/>
      <c r="M5" s="28"/>
      <c r="N5" s="30"/>
    </row>
    <row r="6" spans="1:14" ht="25.5">
      <c r="A6" s="18">
        <v>1</v>
      </c>
      <c r="B6" s="24" t="s">
        <v>16</v>
      </c>
      <c r="C6" s="25" t="s">
        <v>17</v>
      </c>
      <c r="D6" s="25">
        <v>29</v>
      </c>
      <c r="E6" s="19">
        <v>200</v>
      </c>
      <c r="F6" s="8">
        <f>D6*E6</f>
        <v>5800</v>
      </c>
      <c r="G6" s="17">
        <v>205</v>
      </c>
      <c r="H6" s="8">
        <f t="shared" ref="H6:H170" si="0">G6*D6</f>
        <v>5945</v>
      </c>
      <c r="I6" s="17">
        <v>210</v>
      </c>
      <c r="J6" s="8">
        <f t="shared" ref="J6:J170" si="1">I6*D6</f>
        <v>6090</v>
      </c>
      <c r="K6" s="13">
        <f t="shared" ref="K6:K170" si="2">(E6+G6+I6)/3</f>
        <v>205</v>
      </c>
      <c r="L6" s="14">
        <f t="shared" ref="L6:L170" si="3">STDEV(E6,G6,I6)</f>
        <v>5</v>
      </c>
      <c r="M6" s="15">
        <f t="shared" ref="M6:M170" si="4">L6/K6</f>
        <v>2.4390243902439025E-2</v>
      </c>
      <c r="N6" s="16">
        <f t="shared" ref="N6:N170" si="5">ROUND(K6,2)*D6</f>
        <v>5945</v>
      </c>
    </row>
    <row r="7" spans="1:14" ht="25.5">
      <c r="A7" s="18">
        <v>2</v>
      </c>
      <c r="B7" s="24" t="s">
        <v>18</v>
      </c>
      <c r="C7" s="25" t="s">
        <v>17</v>
      </c>
      <c r="D7" s="25">
        <v>3</v>
      </c>
      <c r="E7" s="19">
        <v>200</v>
      </c>
      <c r="F7" s="8">
        <f t="shared" ref="F7:F70" si="6">D7*E7</f>
        <v>600</v>
      </c>
      <c r="G7" s="17">
        <v>205</v>
      </c>
      <c r="H7" s="8">
        <f t="shared" si="0"/>
        <v>615</v>
      </c>
      <c r="I7" s="17">
        <v>210</v>
      </c>
      <c r="J7" s="8">
        <f t="shared" si="1"/>
        <v>630</v>
      </c>
      <c r="K7" s="13">
        <f t="shared" si="2"/>
        <v>205</v>
      </c>
      <c r="L7" s="14">
        <f t="shared" si="3"/>
        <v>5</v>
      </c>
      <c r="M7" s="15">
        <f t="shared" si="4"/>
        <v>2.4390243902439025E-2</v>
      </c>
      <c r="N7" s="16">
        <f t="shared" si="5"/>
        <v>615</v>
      </c>
    </row>
    <row r="8" spans="1:14">
      <c r="A8" s="18">
        <v>3</v>
      </c>
      <c r="B8" s="24" t="s">
        <v>19</v>
      </c>
      <c r="C8" s="25" t="s">
        <v>17</v>
      </c>
      <c r="D8" s="25">
        <v>9600</v>
      </c>
      <c r="E8" s="19">
        <v>9</v>
      </c>
      <c r="F8" s="8">
        <f t="shared" si="6"/>
        <v>86400</v>
      </c>
      <c r="G8" s="17">
        <v>9.1999999999999993</v>
      </c>
      <c r="H8" s="8">
        <f t="shared" si="0"/>
        <v>88320</v>
      </c>
      <c r="I8" s="17">
        <v>9.35</v>
      </c>
      <c r="J8" s="8">
        <f t="shared" si="1"/>
        <v>89760</v>
      </c>
      <c r="K8" s="13">
        <f t="shared" si="2"/>
        <v>9.1833333333333318</v>
      </c>
      <c r="L8" s="14">
        <f t="shared" si="3"/>
        <v>0.17559422921421211</v>
      </c>
      <c r="M8" s="15">
        <f t="shared" si="4"/>
        <v>1.91209686984623E-2</v>
      </c>
      <c r="N8" s="16">
        <f t="shared" si="5"/>
        <v>88128</v>
      </c>
    </row>
    <row r="9" spans="1:14" ht="25.5">
      <c r="A9" s="18">
        <v>4</v>
      </c>
      <c r="B9" s="24" t="s">
        <v>20</v>
      </c>
      <c r="C9" s="25" t="s">
        <v>17</v>
      </c>
      <c r="D9" s="25">
        <v>11600</v>
      </c>
      <c r="E9" s="19">
        <v>0.7</v>
      </c>
      <c r="F9" s="8">
        <f t="shared" si="6"/>
        <v>8119.9999999999991</v>
      </c>
      <c r="G9" s="17">
        <v>0.72</v>
      </c>
      <c r="H9" s="8">
        <f t="shared" si="0"/>
        <v>8352</v>
      </c>
      <c r="I9" s="17">
        <v>0.75</v>
      </c>
      <c r="J9" s="8">
        <f t="shared" si="1"/>
        <v>8700</v>
      </c>
      <c r="K9" s="13">
        <f t="shared" si="2"/>
        <v>0.72333333333333327</v>
      </c>
      <c r="L9" s="14">
        <f t="shared" si="3"/>
        <v>2.5166114784235857E-2</v>
      </c>
      <c r="M9" s="15">
        <f t="shared" si="4"/>
        <v>3.4791863757008101E-2</v>
      </c>
      <c r="N9" s="16">
        <f t="shared" si="5"/>
        <v>8352</v>
      </c>
    </row>
    <row r="10" spans="1:14" ht="25.5">
      <c r="A10" s="18">
        <v>5</v>
      </c>
      <c r="B10" s="24" t="s">
        <v>21</v>
      </c>
      <c r="C10" s="25" t="s">
        <v>17</v>
      </c>
      <c r="D10" s="25">
        <v>800</v>
      </c>
      <c r="E10" s="19">
        <v>0.4</v>
      </c>
      <c r="F10" s="8">
        <f t="shared" si="6"/>
        <v>320</v>
      </c>
      <c r="G10" s="17">
        <v>0.42</v>
      </c>
      <c r="H10" s="8">
        <f t="shared" si="0"/>
        <v>336</v>
      </c>
      <c r="I10" s="17">
        <v>0.45</v>
      </c>
      <c r="J10" s="8">
        <f t="shared" si="1"/>
        <v>360</v>
      </c>
      <c r="K10" s="13">
        <f t="shared" si="2"/>
        <v>0.42333333333333334</v>
      </c>
      <c r="L10" s="14">
        <f t="shared" si="3"/>
        <v>2.5166114784235829E-2</v>
      </c>
      <c r="M10" s="15">
        <f t="shared" si="4"/>
        <v>5.9447515238352351E-2</v>
      </c>
      <c r="N10" s="16">
        <f t="shared" si="5"/>
        <v>336</v>
      </c>
    </row>
    <row r="11" spans="1:14">
      <c r="A11" s="18">
        <v>6</v>
      </c>
      <c r="B11" s="24" t="s">
        <v>22</v>
      </c>
      <c r="C11" s="25" t="s">
        <v>17</v>
      </c>
      <c r="D11" s="25">
        <v>21</v>
      </c>
      <c r="E11" s="19">
        <v>200</v>
      </c>
      <c r="F11" s="8">
        <f t="shared" si="6"/>
        <v>4200</v>
      </c>
      <c r="G11" s="17">
        <v>205</v>
      </c>
      <c r="H11" s="8">
        <f t="shared" si="0"/>
        <v>4305</v>
      </c>
      <c r="I11" s="17">
        <v>210</v>
      </c>
      <c r="J11" s="8">
        <f t="shared" si="1"/>
        <v>4410</v>
      </c>
      <c r="K11" s="13">
        <f t="shared" si="2"/>
        <v>205</v>
      </c>
      <c r="L11" s="14">
        <f t="shared" si="3"/>
        <v>5</v>
      </c>
      <c r="M11" s="15">
        <f t="shared" si="4"/>
        <v>2.4390243902439025E-2</v>
      </c>
      <c r="N11" s="16">
        <f t="shared" si="5"/>
        <v>4305</v>
      </c>
    </row>
    <row r="12" spans="1:14">
      <c r="A12" s="18">
        <v>7</v>
      </c>
      <c r="B12" s="24" t="s">
        <v>23</v>
      </c>
      <c r="C12" s="25" t="s">
        <v>17</v>
      </c>
      <c r="D12" s="25">
        <v>200</v>
      </c>
      <c r="E12" s="19">
        <v>20.25</v>
      </c>
      <c r="F12" s="8">
        <f t="shared" si="6"/>
        <v>4050</v>
      </c>
      <c r="G12" s="17">
        <v>20.5</v>
      </c>
      <c r="H12" s="8">
        <f t="shared" si="0"/>
        <v>4100</v>
      </c>
      <c r="I12" s="17">
        <v>21</v>
      </c>
      <c r="J12" s="8">
        <f t="shared" si="1"/>
        <v>4200</v>
      </c>
      <c r="K12" s="13">
        <f t="shared" si="2"/>
        <v>20.583333333333332</v>
      </c>
      <c r="L12" s="14">
        <f t="shared" si="3"/>
        <v>0.38188130791298669</v>
      </c>
      <c r="M12" s="15">
        <f t="shared" si="4"/>
        <v>1.8552938036258463E-2</v>
      </c>
      <c r="N12" s="16">
        <f t="shared" si="5"/>
        <v>4116</v>
      </c>
    </row>
    <row r="13" spans="1:14" ht="25.5">
      <c r="A13" s="18">
        <v>8</v>
      </c>
      <c r="B13" s="24" t="s">
        <v>24</v>
      </c>
      <c r="C13" s="25" t="s">
        <v>17</v>
      </c>
      <c r="D13" s="25">
        <v>2000</v>
      </c>
      <c r="E13" s="19">
        <v>0.22</v>
      </c>
      <c r="F13" s="8">
        <f t="shared" si="6"/>
        <v>440</v>
      </c>
      <c r="G13" s="17">
        <v>0.23</v>
      </c>
      <c r="H13" s="8">
        <f t="shared" si="0"/>
        <v>460</v>
      </c>
      <c r="I13" s="17">
        <v>0.25</v>
      </c>
      <c r="J13" s="8">
        <f t="shared" si="1"/>
        <v>500</v>
      </c>
      <c r="K13" s="13">
        <f t="shared" si="2"/>
        <v>0.23333333333333331</v>
      </c>
      <c r="L13" s="14">
        <f t="shared" si="3"/>
        <v>1.5275252316519465E-2</v>
      </c>
      <c r="M13" s="15">
        <f t="shared" si="4"/>
        <v>6.5465367070797711E-2</v>
      </c>
      <c r="N13" s="16">
        <f t="shared" si="5"/>
        <v>460</v>
      </c>
    </row>
    <row r="14" spans="1:14" ht="38.25">
      <c r="A14" s="18">
        <v>9</v>
      </c>
      <c r="B14" s="24" t="s">
        <v>25</v>
      </c>
      <c r="C14" s="25" t="s">
        <v>17</v>
      </c>
      <c r="D14" s="25">
        <v>5250</v>
      </c>
      <c r="E14" s="19">
        <v>7.5</v>
      </c>
      <c r="F14" s="8">
        <f t="shared" si="6"/>
        <v>39375</v>
      </c>
      <c r="G14" s="17">
        <v>8</v>
      </c>
      <c r="H14" s="8">
        <f t="shared" si="0"/>
        <v>42000</v>
      </c>
      <c r="I14" s="17">
        <v>8.56</v>
      </c>
      <c r="J14" s="8">
        <f t="shared" si="1"/>
        <v>44940</v>
      </c>
      <c r="K14" s="13">
        <f t="shared" si="2"/>
        <v>8.0200000000000014</v>
      </c>
      <c r="L14" s="14">
        <f t="shared" si="3"/>
        <v>0.53028294334251436</v>
      </c>
      <c r="M14" s="15">
        <f t="shared" si="4"/>
        <v>6.6120067748443173E-2</v>
      </c>
      <c r="N14" s="16">
        <f t="shared" si="5"/>
        <v>42105</v>
      </c>
    </row>
    <row r="15" spans="1:14">
      <c r="A15" s="18">
        <v>10</v>
      </c>
      <c r="B15" s="24" t="s">
        <v>26</v>
      </c>
      <c r="C15" s="25" t="s">
        <v>17</v>
      </c>
      <c r="D15" s="25">
        <v>400</v>
      </c>
      <c r="E15" s="19">
        <v>35</v>
      </c>
      <c r="F15" s="8">
        <f t="shared" si="6"/>
        <v>14000</v>
      </c>
      <c r="G15" s="17">
        <v>36.25</v>
      </c>
      <c r="H15" s="8">
        <f t="shared" si="0"/>
        <v>14500</v>
      </c>
      <c r="I15" s="17">
        <v>36.75</v>
      </c>
      <c r="J15" s="8">
        <f t="shared" si="1"/>
        <v>14700</v>
      </c>
      <c r="K15" s="13">
        <f t="shared" si="2"/>
        <v>36</v>
      </c>
      <c r="L15" s="14">
        <f t="shared" si="3"/>
        <v>0.90138781886599728</v>
      </c>
      <c r="M15" s="15">
        <f t="shared" si="4"/>
        <v>2.5038550524055479E-2</v>
      </c>
      <c r="N15" s="16">
        <f t="shared" si="5"/>
        <v>14400</v>
      </c>
    </row>
    <row r="16" spans="1:14" ht="25.5">
      <c r="A16" s="18">
        <v>11</v>
      </c>
      <c r="B16" s="24" t="s">
        <v>27</v>
      </c>
      <c r="C16" s="25" t="s">
        <v>17</v>
      </c>
      <c r="D16" s="25">
        <v>28100</v>
      </c>
      <c r="E16" s="19">
        <v>0.22</v>
      </c>
      <c r="F16" s="8">
        <f t="shared" si="6"/>
        <v>6182</v>
      </c>
      <c r="G16" s="17">
        <v>0.23</v>
      </c>
      <c r="H16" s="8">
        <f t="shared" si="0"/>
        <v>6463</v>
      </c>
      <c r="I16" s="17">
        <v>0.25</v>
      </c>
      <c r="J16" s="8">
        <f t="shared" si="1"/>
        <v>7025</v>
      </c>
      <c r="K16" s="13">
        <f t="shared" si="2"/>
        <v>0.23333333333333331</v>
      </c>
      <c r="L16" s="14">
        <f t="shared" si="3"/>
        <v>1.5275252316519465E-2</v>
      </c>
      <c r="M16" s="15">
        <f t="shared" si="4"/>
        <v>6.5465367070797711E-2</v>
      </c>
      <c r="N16" s="16">
        <f t="shared" si="5"/>
        <v>6463</v>
      </c>
    </row>
    <row r="17" spans="1:14" ht="25.5">
      <c r="A17" s="18">
        <v>12</v>
      </c>
      <c r="B17" s="24" t="s">
        <v>28</v>
      </c>
      <c r="C17" s="25" t="s">
        <v>17</v>
      </c>
      <c r="D17" s="25">
        <v>3</v>
      </c>
      <c r="E17" s="19">
        <v>200</v>
      </c>
      <c r="F17" s="8">
        <f t="shared" si="6"/>
        <v>600</v>
      </c>
      <c r="G17" s="17">
        <v>205</v>
      </c>
      <c r="H17" s="8">
        <f t="shared" si="0"/>
        <v>615</v>
      </c>
      <c r="I17" s="17">
        <v>210</v>
      </c>
      <c r="J17" s="8">
        <f t="shared" si="1"/>
        <v>630</v>
      </c>
      <c r="K17" s="13">
        <f t="shared" si="2"/>
        <v>205</v>
      </c>
      <c r="L17" s="14">
        <f t="shared" si="3"/>
        <v>5</v>
      </c>
      <c r="M17" s="15">
        <f t="shared" si="4"/>
        <v>2.4390243902439025E-2</v>
      </c>
      <c r="N17" s="16">
        <f t="shared" si="5"/>
        <v>615</v>
      </c>
    </row>
    <row r="18" spans="1:14">
      <c r="A18" s="18">
        <v>13</v>
      </c>
      <c r="B18" s="24" t="s">
        <v>29</v>
      </c>
      <c r="C18" s="25" t="s">
        <v>17</v>
      </c>
      <c r="D18" s="25">
        <v>5</v>
      </c>
      <c r="E18" s="19">
        <v>200</v>
      </c>
      <c r="F18" s="8">
        <f t="shared" si="6"/>
        <v>1000</v>
      </c>
      <c r="G18" s="17">
        <v>205</v>
      </c>
      <c r="H18" s="8">
        <f t="shared" si="0"/>
        <v>1025</v>
      </c>
      <c r="I18" s="17">
        <v>210</v>
      </c>
      <c r="J18" s="8">
        <f t="shared" si="1"/>
        <v>1050</v>
      </c>
      <c r="K18" s="13">
        <f t="shared" si="2"/>
        <v>205</v>
      </c>
      <c r="L18" s="14">
        <f t="shared" si="3"/>
        <v>5</v>
      </c>
      <c r="M18" s="15">
        <f t="shared" si="4"/>
        <v>2.4390243902439025E-2</v>
      </c>
      <c r="N18" s="16">
        <f t="shared" si="5"/>
        <v>1025</v>
      </c>
    </row>
    <row r="19" spans="1:14">
      <c r="A19" s="18">
        <v>14</v>
      </c>
      <c r="B19" s="24" t="s">
        <v>30</v>
      </c>
      <c r="C19" s="25" t="s">
        <v>17</v>
      </c>
      <c r="D19" s="25">
        <v>35</v>
      </c>
      <c r="E19" s="19">
        <v>250</v>
      </c>
      <c r="F19" s="8">
        <f t="shared" si="6"/>
        <v>8750</v>
      </c>
      <c r="G19" s="17">
        <v>255</v>
      </c>
      <c r="H19" s="8">
        <f t="shared" si="0"/>
        <v>8925</v>
      </c>
      <c r="I19" s="17">
        <v>260</v>
      </c>
      <c r="J19" s="8">
        <f t="shared" si="1"/>
        <v>9100</v>
      </c>
      <c r="K19" s="13">
        <f t="shared" si="2"/>
        <v>255</v>
      </c>
      <c r="L19" s="14">
        <f t="shared" si="3"/>
        <v>5</v>
      </c>
      <c r="M19" s="15">
        <f t="shared" si="4"/>
        <v>1.9607843137254902E-2</v>
      </c>
      <c r="N19" s="16">
        <f t="shared" si="5"/>
        <v>8925</v>
      </c>
    </row>
    <row r="20" spans="1:14">
      <c r="A20" s="18">
        <v>15</v>
      </c>
      <c r="B20" s="24" t="s">
        <v>31</v>
      </c>
      <c r="C20" s="25" t="s">
        <v>17</v>
      </c>
      <c r="D20" s="25">
        <v>13</v>
      </c>
      <c r="E20" s="19">
        <v>250</v>
      </c>
      <c r="F20" s="8">
        <f t="shared" si="6"/>
        <v>3250</v>
      </c>
      <c r="G20" s="17">
        <v>255</v>
      </c>
      <c r="H20" s="8">
        <f t="shared" si="0"/>
        <v>3315</v>
      </c>
      <c r="I20" s="17">
        <v>260</v>
      </c>
      <c r="J20" s="8">
        <f t="shared" si="1"/>
        <v>3380</v>
      </c>
      <c r="K20" s="13">
        <f t="shared" si="2"/>
        <v>255</v>
      </c>
      <c r="L20" s="14">
        <f t="shared" si="3"/>
        <v>5</v>
      </c>
      <c r="M20" s="15">
        <f t="shared" si="4"/>
        <v>1.9607843137254902E-2</v>
      </c>
      <c r="N20" s="16">
        <f t="shared" si="5"/>
        <v>3315</v>
      </c>
    </row>
    <row r="21" spans="1:14">
      <c r="A21" s="18">
        <v>16</v>
      </c>
      <c r="B21" s="24" t="s">
        <v>32</v>
      </c>
      <c r="C21" s="25" t="s">
        <v>17</v>
      </c>
      <c r="D21" s="25">
        <v>1500</v>
      </c>
      <c r="E21" s="19">
        <v>0.22</v>
      </c>
      <c r="F21" s="8">
        <f t="shared" si="6"/>
        <v>330</v>
      </c>
      <c r="G21" s="17">
        <v>0.23</v>
      </c>
      <c r="H21" s="8">
        <f t="shared" si="0"/>
        <v>345</v>
      </c>
      <c r="I21" s="17">
        <v>0.25</v>
      </c>
      <c r="J21" s="8">
        <f t="shared" si="1"/>
        <v>375</v>
      </c>
      <c r="K21" s="13">
        <f t="shared" si="2"/>
        <v>0.23333333333333331</v>
      </c>
      <c r="L21" s="14">
        <f t="shared" si="3"/>
        <v>1.5275252316519465E-2</v>
      </c>
      <c r="M21" s="15">
        <f t="shared" si="4"/>
        <v>6.5465367070797711E-2</v>
      </c>
      <c r="N21" s="16">
        <f t="shared" si="5"/>
        <v>345</v>
      </c>
    </row>
    <row r="22" spans="1:14">
      <c r="A22" s="18">
        <v>17</v>
      </c>
      <c r="B22" s="24" t="s">
        <v>33</v>
      </c>
      <c r="C22" s="25" t="s">
        <v>17</v>
      </c>
      <c r="D22" s="25">
        <v>4600</v>
      </c>
      <c r="E22" s="19">
        <v>1</v>
      </c>
      <c r="F22" s="8">
        <f t="shared" si="6"/>
        <v>4600</v>
      </c>
      <c r="G22" s="17">
        <v>1.1000000000000001</v>
      </c>
      <c r="H22" s="8">
        <f t="shared" si="0"/>
        <v>5060</v>
      </c>
      <c r="I22" s="17">
        <v>1.1499999999999999</v>
      </c>
      <c r="J22" s="8">
        <f t="shared" si="1"/>
        <v>5290</v>
      </c>
      <c r="K22" s="13">
        <f t="shared" si="2"/>
        <v>1.0833333333333333</v>
      </c>
      <c r="L22" s="14">
        <f t="shared" si="3"/>
        <v>7.6376261582597305E-2</v>
      </c>
      <c r="M22" s="15">
        <f t="shared" si="4"/>
        <v>7.0501164537782129E-2</v>
      </c>
      <c r="N22" s="16">
        <f t="shared" si="5"/>
        <v>4968</v>
      </c>
    </row>
    <row r="23" spans="1:14" ht="25.5">
      <c r="A23" s="18">
        <v>18</v>
      </c>
      <c r="B23" s="24" t="s">
        <v>34</v>
      </c>
      <c r="C23" s="25" t="s">
        <v>17</v>
      </c>
      <c r="D23" s="25">
        <v>500</v>
      </c>
      <c r="E23" s="19">
        <v>0.6</v>
      </c>
      <c r="F23" s="8">
        <f t="shared" si="6"/>
        <v>300</v>
      </c>
      <c r="G23" s="17">
        <v>0.61</v>
      </c>
      <c r="H23" s="8">
        <f t="shared" si="0"/>
        <v>305</v>
      </c>
      <c r="I23" s="17">
        <v>0.62</v>
      </c>
      <c r="J23" s="8">
        <f t="shared" si="1"/>
        <v>310</v>
      </c>
      <c r="K23" s="13">
        <f t="shared" si="2"/>
        <v>0.61</v>
      </c>
      <c r="L23" s="14">
        <f t="shared" si="3"/>
        <v>1.0000000000000009E-2</v>
      </c>
      <c r="M23" s="15">
        <f t="shared" si="4"/>
        <v>1.6393442622950834E-2</v>
      </c>
      <c r="N23" s="16">
        <f t="shared" si="5"/>
        <v>305</v>
      </c>
    </row>
    <row r="24" spans="1:14">
      <c r="A24" s="18">
        <v>19</v>
      </c>
      <c r="B24" s="24" t="s">
        <v>35</v>
      </c>
      <c r="C24" s="25" t="s">
        <v>17</v>
      </c>
      <c r="D24" s="25">
        <v>1000</v>
      </c>
      <c r="E24" s="19">
        <v>0.3</v>
      </c>
      <c r="F24" s="8">
        <f t="shared" si="6"/>
        <v>300</v>
      </c>
      <c r="G24" s="17">
        <v>0.31</v>
      </c>
      <c r="H24" s="8">
        <f t="shared" si="0"/>
        <v>310</v>
      </c>
      <c r="I24" s="17">
        <v>0.32</v>
      </c>
      <c r="J24" s="8">
        <f t="shared" si="1"/>
        <v>320</v>
      </c>
      <c r="K24" s="13">
        <f t="shared" si="2"/>
        <v>0.31</v>
      </c>
      <c r="L24" s="14">
        <f t="shared" si="3"/>
        <v>1.0000000000000009E-2</v>
      </c>
      <c r="M24" s="15">
        <f t="shared" si="4"/>
        <v>3.2258064516129059E-2</v>
      </c>
      <c r="N24" s="16">
        <f t="shared" si="5"/>
        <v>310</v>
      </c>
    </row>
    <row r="25" spans="1:14">
      <c r="A25" s="18">
        <v>20</v>
      </c>
      <c r="B25" s="24" t="s">
        <v>36</v>
      </c>
      <c r="C25" s="25" t="s">
        <v>17</v>
      </c>
      <c r="D25" s="25">
        <v>4</v>
      </c>
      <c r="E25" s="19">
        <v>200</v>
      </c>
      <c r="F25" s="8">
        <f t="shared" si="6"/>
        <v>800</v>
      </c>
      <c r="G25" s="17">
        <v>205</v>
      </c>
      <c r="H25" s="8">
        <f t="shared" si="0"/>
        <v>820</v>
      </c>
      <c r="I25" s="17">
        <v>210</v>
      </c>
      <c r="J25" s="8">
        <f t="shared" si="1"/>
        <v>840</v>
      </c>
      <c r="K25" s="13">
        <f t="shared" si="2"/>
        <v>205</v>
      </c>
      <c r="L25" s="14">
        <f t="shared" si="3"/>
        <v>5</v>
      </c>
      <c r="M25" s="15">
        <f t="shared" si="4"/>
        <v>2.4390243902439025E-2</v>
      </c>
      <c r="N25" s="16">
        <f t="shared" si="5"/>
        <v>820</v>
      </c>
    </row>
    <row r="26" spans="1:14">
      <c r="A26" s="18">
        <v>21</v>
      </c>
      <c r="B26" s="24" t="s">
        <v>37</v>
      </c>
      <c r="C26" s="25" t="s">
        <v>17</v>
      </c>
      <c r="D26" s="25">
        <v>3000</v>
      </c>
      <c r="E26" s="19">
        <v>2</v>
      </c>
      <c r="F26" s="8">
        <f t="shared" si="6"/>
        <v>6000</v>
      </c>
      <c r="G26" s="17">
        <v>2.1</v>
      </c>
      <c r="H26" s="8">
        <f t="shared" si="0"/>
        <v>6300</v>
      </c>
      <c r="I26" s="17">
        <v>2.2000000000000002</v>
      </c>
      <c r="J26" s="8">
        <f t="shared" si="1"/>
        <v>6600.0000000000009</v>
      </c>
      <c r="K26" s="13">
        <f t="shared" si="2"/>
        <v>2.1</v>
      </c>
      <c r="L26" s="14">
        <f t="shared" si="3"/>
        <v>0.10000000000000009</v>
      </c>
      <c r="M26" s="15">
        <f t="shared" si="4"/>
        <v>4.7619047619047658E-2</v>
      </c>
      <c r="N26" s="16">
        <f t="shared" si="5"/>
        <v>6300</v>
      </c>
    </row>
    <row r="27" spans="1:14">
      <c r="A27" s="18">
        <v>22</v>
      </c>
      <c r="B27" s="24" t="s">
        <v>38</v>
      </c>
      <c r="C27" s="25" t="s">
        <v>17</v>
      </c>
      <c r="D27" s="25">
        <v>12300</v>
      </c>
      <c r="E27" s="19">
        <v>0.7</v>
      </c>
      <c r="F27" s="8">
        <f t="shared" si="6"/>
        <v>8610</v>
      </c>
      <c r="G27" s="17">
        <v>0.72</v>
      </c>
      <c r="H27" s="8">
        <f t="shared" si="0"/>
        <v>8856</v>
      </c>
      <c r="I27" s="17">
        <v>0.75</v>
      </c>
      <c r="J27" s="8">
        <f t="shared" si="1"/>
        <v>9225</v>
      </c>
      <c r="K27" s="13">
        <f t="shared" si="2"/>
        <v>0.72333333333333327</v>
      </c>
      <c r="L27" s="14">
        <f t="shared" si="3"/>
        <v>2.5166114784235857E-2</v>
      </c>
      <c r="M27" s="15">
        <f t="shared" si="4"/>
        <v>3.4791863757008101E-2</v>
      </c>
      <c r="N27" s="16">
        <f t="shared" si="5"/>
        <v>8856</v>
      </c>
    </row>
    <row r="28" spans="1:14">
      <c r="A28" s="18">
        <v>23</v>
      </c>
      <c r="B28" s="24" t="s">
        <v>39</v>
      </c>
      <c r="C28" s="25" t="s">
        <v>17</v>
      </c>
      <c r="D28" s="25">
        <v>100</v>
      </c>
      <c r="E28" s="19">
        <v>3</v>
      </c>
      <c r="F28" s="8">
        <f t="shared" si="6"/>
        <v>300</v>
      </c>
      <c r="G28" s="17">
        <v>3.1</v>
      </c>
      <c r="H28" s="8">
        <f t="shared" si="0"/>
        <v>310</v>
      </c>
      <c r="I28" s="17">
        <v>3.15</v>
      </c>
      <c r="J28" s="8">
        <f t="shared" si="1"/>
        <v>315</v>
      </c>
      <c r="K28" s="13">
        <f t="shared" si="2"/>
        <v>3.0833333333333335</v>
      </c>
      <c r="L28" s="14">
        <f t="shared" si="3"/>
        <v>7.6376261582597305E-2</v>
      </c>
      <c r="M28" s="15">
        <f t="shared" si="4"/>
        <v>2.4770679432193719E-2</v>
      </c>
      <c r="N28" s="16">
        <f t="shared" si="5"/>
        <v>308</v>
      </c>
    </row>
    <row r="29" spans="1:14">
      <c r="A29" s="18">
        <v>24</v>
      </c>
      <c r="B29" s="24" t="s">
        <v>40</v>
      </c>
      <c r="C29" s="25" t="s">
        <v>17</v>
      </c>
      <c r="D29" s="25">
        <v>100</v>
      </c>
      <c r="E29" s="19">
        <v>3</v>
      </c>
      <c r="F29" s="8">
        <f t="shared" si="6"/>
        <v>300</v>
      </c>
      <c r="G29" s="17">
        <v>3.1</v>
      </c>
      <c r="H29" s="8">
        <f t="shared" si="0"/>
        <v>310</v>
      </c>
      <c r="I29" s="17">
        <v>3.15</v>
      </c>
      <c r="J29" s="8">
        <f t="shared" si="1"/>
        <v>315</v>
      </c>
      <c r="K29" s="13">
        <f t="shared" si="2"/>
        <v>3.0833333333333335</v>
      </c>
      <c r="L29" s="14">
        <f t="shared" si="3"/>
        <v>7.6376261582597305E-2</v>
      </c>
      <c r="M29" s="15">
        <f t="shared" si="4"/>
        <v>2.4770679432193719E-2</v>
      </c>
      <c r="N29" s="16">
        <f t="shared" si="5"/>
        <v>308</v>
      </c>
    </row>
    <row r="30" spans="1:14">
      <c r="A30" s="18">
        <v>25</v>
      </c>
      <c r="B30" s="24" t="s">
        <v>41</v>
      </c>
      <c r="C30" s="25" t="s">
        <v>17</v>
      </c>
      <c r="D30" s="25">
        <v>33</v>
      </c>
      <c r="E30" s="19">
        <v>200</v>
      </c>
      <c r="F30" s="8">
        <f t="shared" si="6"/>
        <v>6600</v>
      </c>
      <c r="G30" s="17">
        <v>205</v>
      </c>
      <c r="H30" s="8">
        <f t="shared" si="0"/>
        <v>6765</v>
      </c>
      <c r="I30" s="17">
        <v>210</v>
      </c>
      <c r="J30" s="8">
        <f t="shared" si="1"/>
        <v>6930</v>
      </c>
      <c r="K30" s="13">
        <f t="shared" si="2"/>
        <v>205</v>
      </c>
      <c r="L30" s="14">
        <f t="shared" si="3"/>
        <v>5</v>
      </c>
      <c r="M30" s="15">
        <f t="shared" si="4"/>
        <v>2.4390243902439025E-2</v>
      </c>
      <c r="N30" s="16">
        <f t="shared" si="5"/>
        <v>6765</v>
      </c>
    </row>
    <row r="31" spans="1:14" ht="25.5">
      <c r="A31" s="18">
        <v>26</v>
      </c>
      <c r="B31" s="24" t="s">
        <v>42</v>
      </c>
      <c r="C31" s="25" t="s">
        <v>17</v>
      </c>
      <c r="D31" s="25">
        <v>1000</v>
      </c>
      <c r="E31" s="19">
        <v>0.7</v>
      </c>
      <c r="F31" s="8">
        <f t="shared" si="6"/>
        <v>700</v>
      </c>
      <c r="G31" s="17">
        <v>0.72</v>
      </c>
      <c r="H31" s="8">
        <f t="shared" si="0"/>
        <v>720</v>
      </c>
      <c r="I31" s="17">
        <v>0.75</v>
      </c>
      <c r="J31" s="8">
        <f t="shared" si="1"/>
        <v>750</v>
      </c>
      <c r="K31" s="13">
        <f t="shared" si="2"/>
        <v>0.72333333333333327</v>
      </c>
      <c r="L31" s="14">
        <f t="shared" si="3"/>
        <v>2.5166114784235857E-2</v>
      </c>
      <c r="M31" s="15">
        <f t="shared" si="4"/>
        <v>3.4791863757008101E-2</v>
      </c>
      <c r="N31" s="16">
        <f t="shared" si="5"/>
        <v>720</v>
      </c>
    </row>
    <row r="32" spans="1:14" ht="38.25">
      <c r="A32" s="18">
        <v>27</v>
      </c>
      <c r="B32" s="24" t="s">
        <v>43</v>
      </c>
      <c r="C32" s="25" t="s">
        <v>17</v>
      </c>
      <c r="D32" s="25">
        <v>1000</v>
      </c>
      <c r="E32" s="19">
        <v>0.3</v>
      </c>
      <c r="F32" s="8">
        <f t="shared" si="6"/>
        <v>300</v>
      </c>
      <c r="G32" s="17">
        <v>0.31</v>
      </c>
      <c r="H32" s="8">
        <f t="shared" si="0"/>
        <v>310</v>
      </c>
      <c r="I32" s="17">
        <v>0.32</v>
      </c>
      <c r="J32" s="8">
        <f t="shared" si="1"/>
        <v>320</v>
      </c>
      <c r="K32" s="13">
        <f t="shared" si="2"/>
        <v>0.31</v>
      </c>
      <c r="L32" s="14">
        <f t="shared" si="3"/>
        <v>1.0000000000000009E-2</v>
      </c>
      <c r="M32" s="15">
        <f t="shared" si="4"/>
        <v>3.2258064516129059E-2</v>
      </c>
      <c r="N32" s="16">
        <f t="shared" si="5"/>
        <v>310</v>
      </c>
    </row>
    <row r="33" spans="1:14" ht="63" customHeight="1">
      <c r="A33" s="18">
        <v>28</v>
      </c>
      <c r="B33" s="24" t="s">
        <v>44</v>
      </c>
      <c r="C33" s="25" t="s">
        <v>17</v>
      </c>
      <c r="D33" s="25">
        <v>4400</v>
      </c>
      <c r="E33" s="19">
        <v>0.7</v>
      </c>
      <c r="F33" s="8">
        <f t="shared" si="6"/>
        <v>3080</v>
      </c>
      <c r="G33" s="17">
        <v>0.72</v>
      </c>
      <c r="H33" s="8">
        <f t="shared" si="0"/>
        <v>3168</v>
      </c>
      <c r="I33" s="17">
        <v>0.75</v>
      </c>
      <c r="J33" s="8">
        <f t="shared" si="1"/>
        <v>3300</v>
      </c>
      <c r="K33" s="13">
        <f t="shared" si="2"/>
        <v>0.72333333333333327</v>
      </c>
      <c r="L33" s="14">
        <f t="shared" si="3"/>
        <v>2.5166114784235857E-2</v>
      </c>
      <c r="M33" s="15">
        <f t="shared" si="4"/>
        <v>3.4791863757008101E-2</v>
      </c>
      <c r="N33" s="16">
        <f t="shared" si="5"/>
        <v>3168</v>
      </c>
    </row>
    <row r="34" spans="1:14">
      <c r="A34" s="18">
        <v>29</v>
      </c>
      <c r="B34" s="24" t="s">
        <v>45</v>
      </c>
      <c r="C34" s="25" t="s">
        <v>17</v>
      </c>
      <c r="D34" s="25">
        <v>1000</v>
      </c>
      <c r="E34" s="19">
        <v>18</v>
      </c>
      <c r="F34" s="8">
        <f t="shared" si="6"/>
        <v>18000</v>
      </c>
      <c r="G34" s="17">
        <v>18.5</v>
      </c>
      <c r="H34" s="8">
        <f t="shared" si="0"/>
        <v>18500</v>
      </c>
      <c r="I34" s="17">
        <v>19</v>
      </c>
      <c r="J34" s="8">
        <f t="shared" si="1"/>
        <v>19000</v>
      </c>
      <c r="K34" s="13">
        <f t="shared" si="2"/>
        <v>18.5</v>
      </c>
      <c r="L34" s="14">
        <f t="shared" si="3"/>
        <v>0.5</v>
      </c>
      <c r="M34" s="15">
        <f t="shared" si="4"/>
        <v>2.7027027027027029E-2</v>
      </c>
      <c r="N34" s="16">
        <f t="shared" si="5"/>
        <v>18500</v>
      </c>
    </row>
    <row r="35" spans="1:14">
      <c r="A35" s="18">
        <v>30</v>
      </c>
      <c r="B35" s="24" t="s">
        <v>46</v>
      </c>
      <c r="C35" s="25" t="s">
        <v>17</v>
      </c>
      <c r="D35" s="25">
        <v>500</v>
      </c>
      <c r="E35" s="19">
        <v>10</v>
      </c>
      <c r="F35" s="8">
        <f t="shared" si="6"/>
        <v>5000</v>
      </c>
      <c r="G35" s="17">
        <v>10.15</v>
      </c>
      <c r="H35" s="8">
        <f t="shared" si="0"/>
        <v>5075</v>
      </c>
      <c r="I35" s="17">
        <v>10.35</v>
      </c>
      <c r="J35" s="8">
        <f t="shared" si="1"/>
        <v>5175</v>
      </c>
      <c r="K35" s="13">
        <f t="shared" si="2"/>
        <v>10.166666666666666</v>
      </c>
      <c r="L35" s="14">
        <f t="shared" si="3"/>
        <v>0.17559422921421211</v>
      </c>
      <c r="M35" s="15">
        <f t="shared" si="4"/>
        <v>1.7271563529266766E-2</v>
      </c>
      <c r="N35" s="16">
        <f t="shared" si="5"/>
        <v>5085</v>
      </c>
    </row>
    <row r="36" spans="1:14">
      <c r="A36" s="18">
        <v>31</v>
      </c>
      <c r="B36" s="24" t="s">
        <v>47</v>
      </c>
      <c r="C36" s="25" t="s">
        <v>17</v>
      </c>
      <c r="D36" s="25">
        <v>150</v>
      </c>
      <c r="E36" s="19">
        <v>70</v>
      </c>
      <c r="F36" s="8">
        <f t="shared" si="6"/>
        <v>10500</v>
      </c>
      <c r="G36" s="17">
        <v>73</v>
      </c>
      <c r="H36" s="8">
        <f t="shared" si="0"/>
        <v>10950</v>
      </c>
      <c r="I36" s="17">
        <v>75</v>
      </c>
      <c r="J36" s="8">
        <f t="shared" si="1"/>
        <v>11250</v>
      </c>
      <c r="K36" s="13">
        <f t="shared" si="2"/>
        <v>72.666666666666671</v>
      </c>
      <c r="L36" s="14">
        <f t="shared" si="3"/>
        <v>2.5166114784235836</v>
      </c>
      <c r="M36" s="15">
        <f t="shared" si="4"/>
        <v>3.4632268051700686E-2</v>
      </c>
      <c r="N36" s="16">
        <f t="shared" si="5"/>
        <v>10900.5</v>
      </c>
    </row>
    <row r="37" spans="1:14">
      <c r="A37" s="18">
        <v>32</v>
      </c>
      <c r="B37" s="24" t="s">
        <v>48</v>
      </c>
      <c r="C37" s="25" t="s">
        <v>17</v>
      </c>
      <c r="D37" s="25">
        <v>6</v>
      </c>
      <c r="E37" s="19">
        <v>200</v>
      </c>
      <c r="F37" s="8">
        <f t="shared" si="6"/>
        <v>1200</v>
      </c>
      <c r="G37" s="17">
        <v>205</v>
      </c>
      <c r="H37" s="8">
        <f t="shared" si="0"/>
        <v>1230</v>
      </c>
      <c r="I37" s="17">
        <v>210</v>
      </c>
      <c r="J37" s="8">
        <f t="shared" si="1"/>
        <v>1260</v>
      </c>
      <c r="K37" s="13">
        <f t="shared" si="2"/>
        <v>205</v>
      </c>
      <c r="L37" s="14">
        <f t="shared" si="3"/>
        <v>5</v>
      </c>
      <c r="M37" s="15">
        <f t="shared" si="4"/>
        <v>2.4390243902439025E-2</v>
      </c>
      <c r="N37" s="16">
        <f t="shared" si="5"/>
        <v>1230</v>
      </c>
    </row>
    <row r="38" spans="1:14">
      <c r="A38" s="18">
        <v>33</v>
      </c>
      <c r="B38" s="24" t="s">
        <v>49</v>
      </c>
      <c r="C38" s="25" t="s">
        <v>17</v>
      </c>
      <c r="D38" s="25">
        <v>12000</v>
      </c>
      <c r="E38" s="19">
        <v>0.22</v>
      </c>
      <c r="F38" s="8">
        <f t="shared" si="6"/>
        <v>2640</v>
      </c>
      <c r="G38" s="17">
        <v>0.23</v>
      </c>
      <c r="H38" s="8">
        <f t="shared" si="0"/>
        <v>2760</v>
      </c>
      <c r="I38" s="17">
        <v>0.25</v>
      </c>
      <c r="J38" s="8">
        <f t="shared" si="1"/>
        <v>3000</v>
      </c>
      <c r="K38" s="13">
        <f t="shared" si="2"/>
        <v>0.23333333333333331</v>
      </c>
      <c r="L38" s="14">
        <f t="shared" si="3"/>
        <v>1.5275252316519465E-2</v>
      </c>
      <c r="M38" s="15">
        <f t="shared" si="4"/>
        <v>6.5465367070797711E-2</v>
      </c>
      <c r="N38" s="16">
        <f t="shared" si="5"/>
        <v>2760</v>
      </c>
    </row>
    <row r="39" spans="1:14">
      <c r="A39" s="18">
        <v>34</v>
      </c>
      <c r="B39" s="24" t="s">
        <v>50</v>
      </c>
      <c r="C39" s="25" t="s">
        <v>17</v>
      </c>
      <c r="D39" s="25">
        <v>300</v>
      </c>
      <c r="E39" s="19">
        <v>1</v>
      </c>
      <c r="F39" s="8">
        <f t="shared" si="6"/>
        <v>300</v>
      </c>
      <c r="G39" s="17">
        <v>1.1000000000000001</v>
      </c>
      <c r="H39" s="8">
        <f t="shared" si="0"/>
        <v>330</v>
      </c>
      <c r="I39" s="17">
        <v>1.1499999999999999</v>
      </c>
      <c r="J39" s="8">
        <f t="shared" si="1"/>
        <v>345</v>
      </c>
      <c r="K39" s="13">
        <f t="shared" si="2"/>
        <v>1.0833333333333333</v>
      </c>
      <c r="L39" s="14">
        <f t="shared" si="3"/>
        <v>7.6376261582597305E-2</v>
      </c>
      <c r="M39" s="15">
        <f t="shared" si="4"/>
        <v>7.0501164537782129E-2</v>
      </c>
      <c r="N39" s="16">
        <f t="shared" si="5"/>
        <v>324</v>
      </c>
    </row>
    <row r="40" spans="1:14">
      <c r="A40" s="18">
        <v>35</v>
      </c>
      <c r="B40" s="24" t="s">
        <v>51</v>
      </c>
      <c r="C40" s="25" t="s">
        <v>17</v>
      </c>
      <c r="D40" s="25">
        <v>1500</v>
      </c>
      <c r="E40" s="19">
        <v>0.7</v>
      </c>
      <c r="F40" s="8">
        <f t="shared" si="6"/>
        <v>1050</v>
      </c>
      <c r="G40" s="17">
        <v>0.72</v>
      </c>
      <c r="H40" s="8">
        <f t="shared" si="0"/>
        <v>1080</v>
      </c>
      <c r="I40" s="17">
        <v>0.75</v>
      </c>
      <c r="J40" s="8">
        <f t="shared" si="1"/>
        <v>1125</v>
      </c>
      <c r="K40" s="13">
        <f t="shared" si="2"/>
        <v>0.72333333333333327</v>
      </c>
      <c r="L40" s="14">
        <f t="shared" si="3"/>
        <v>2.5166114784235857E-2</v>
      </c>
      <c r="M40" s="15">
        <f t="shared" si="4"/>
        <v>3.4791863757008101E-2</v>
      </c>
      <c r="N40" s="16">
        <f t="shared" si="5"/>
        <v>1080</v>
      </c>
    </row>
    <row r="41" spans="1:14">
      <c r="A41" s="18">
        <v>36</v>
      </c>
      <c r="B41" s="24" t="s">
        <v>52</v>
      </c>
      <c r="C41" s="25" t="s">
        <v>17</v>
      </c>
      <c r="D41" s="25">
        <v>500</v>
      </c>
      <c r="E41" s="19">
        <v>0.7</v>
      </c>
      <c r="F41" s="8">
        <f t="shared" si="6"/>
        <v>350</v>
      </c>
      <c r="G41" s="17">
        <v>0.72</v>
      </c>
      <c r="H41" s="8">
        <f t="shared" si="0"/>
        <v>360</v>
      </c>
      <c r="I41" s="17">
        <v>0.75</v>
      </c>
      <c r="J41" s="8">
        <f t="shared" si="1"/>
        <v>375</v>
      </c>
      <c r="K41" s="13">
        <f t="shared" si="2"/>
        <v>0.72333333333333327</v>
      </c>
      <c r="L41" s="14">
        <f t="shared" si="3"/>
        <v>2.5166114784235857E-2</v>
      </c>
      <c r="M41" s="15">
        <f t="shared" si="4"/>
        <v>3.4791863757008101E-2</v>
      </c>
      <c r="N41" s="16">
        <f t="shared" si="5"/>
        <v>360</v>
      </c>
    </row>
    <row r="42" spans="1:14">
      <c r="A42" s="18">
        <v>37</v>
      </c>
      <c r="B42" s="24" t="s">
        <v>53</v>
      </c>
      <c r="C42" s="25" t="s">
        <v>17</v>
      </c>
      <c r="D42" s="25">
        <v>500</v>
      </c>
      <c r="E42" s="19">
        <v>35</v>
      </c>
      <c r="F42" s="8">
        <f t="shared" si="6"/>
        <v>17500</v>
      </c>
      <c r="G42" s="17">
        <v>35.5</v>
      </c>
      <c r="H42" s="8">
        <f t="shared" si="0"/>
        <v>17750</v>
      </c>
      <c r="I42" s="17">
        <v>36</v>
      </c>
      <c r="J42" s="8">
        <f t="shared" si="1"/>
        <v>18000</v>
      </c>
      <c r="K42" s="13">
        <f t="shared" si="2"/>
        <v>35.5</v>
      </c>
      <c r="L42" s="14">
        <f t="shared" si="3"/>
        <v>0.5</v>
      </c>
      <c r="M42" s="15">
        <f t="shared" si="4"/>
        <v>1.4084507042253521E-2</v>
      </c>
      <c r="N42" s="16">
        <f t="shared" si="5"/>
        <v>17750</v>
      </c>
    </row>
    <row r="43" spans="1:14">
      <c r="A43" s="18">
        <v>38</v>
      </c>
      <c r="B43" s="24" t="s">
        <v>54</v>
      </c>
      <c r="C43" s="25" t="s">
        <v>17</v>
      </c>
      <c r="D43" s="25">
        <v>200</v>
      </c>
      <c r="E43" s="19">
        <v>1.5</v>
      </c>
      <c r="F43" s="8">
        <f t="shared" si="6"/>
        <v>300</v>
      </c>
      <c r="G43" s="17">
        <v>1.55</v>
      </c>
      <c r="H43" s="8">
        <f t="shared" si="0"/>
        <v>310</v>
      </c>
      <c r="I43" s="17">
        <v>1.6</v>
      </c>
      <c r="J43" s="8">
        <f t="shared" si="1"/>
        <v>320</v>
      </c>
      <c r="K43" s="13">
        <f t="shared" si="2"/>
        <v>1.55</v>
      </c>
      <c r="L43" s="14">
        <f t="shared" si="3"/>
        <v>5.0000000000000044E-2</v>
      </c>
      <c r="M43" s="15">
        <f t="shared" si="4"/>
        <v>3.2258064516129059E-2</v>
      </c>
      <c r="N43" s="16">
        <f t="shared" si="5"/>
        <v>310</v>
      </c>
    </row>
    <row r="44" spans="1:14">
      <c r="A44" s="18">
        <v>39</v>
      </c>
      <c r="B44" s="24" t="s">
        <v>55</v>
      </c>
      <c r="C44" s="25" t="s">
        <v>17</v>
      </c>
      <c r="D44" s="25">
        <v>500</v>
      </c>
      <c r="E44" s="19">
        <v>28</v>
      </c>
      <c r="F44" s="8">
        <f t="shared" si="6"/>
        <v>14000</v>
      </c>
      <c r="G44" s="17">
        <v>28.5</v>
      </c>
      <c r="H44" s="8">
        <f t="shared" si="0"/>
        <v>14250</v>
      </c>
      <c r="I44" s="17">
        <v>29</v>
      </c>
      <c r="J44" s="8">
        <f t="shared" si="1"/>
        <v>14500</v>
      </c>
      <c r="K44" s="13">
        <f t="shared" si="2"/>
        <v>28.5</v>
      </c>
      <c r="L44" s="14">
        <f t="shared" si="3"/>
        <v>0.5</v>
      </c>
      <c r="M44" s="15">
        <f t="shared" si="4"/>
        <v>1.7543859649122806E-2</v>
      </c>
      <c r="N44" s="16">
        <f t="shared" si="5"/>
        <v>14250</v>
      </c>
    </row>
    <row r="45" spans="1:14" ht="25.5">
      <c r="A45" s="18">
        <v>40</v>
      </c>
      <c r="B45" s="24" t="s">
        <v>56</v>
      </c>
      <c r="C45" s="25" t="s">
        <v>17</v>
      </c>
      <c r="D45" s="25">
        <v>800</v>
      </c>
      <c r="E45" s="19">
        <v>0.7</v>
      </c>
      <c r="F45" s="8">
        <f t="shared" si="6"/>
        <v>560</v>
      </c>
      <c r="G45" s="17">
        <v>0.72</v>
      </c>
      <c r="H45" s="8">
        <f t="shared" si="0"/>
        <v>576</v>
      </c>
      <c r="I45" s="17">
        <v>0.75</v>
      </c>
      <c r="J45" s="8">
        <f t="shared" si="1"/>
        <v>600</v>
      </c>
      <c r="K45" s="13">
        <f t="shared" si="2"/>
        <v>0.72333333333333327</v>
      </c>
      <c r="L45" s="14">
        <f t="shared" si="3"/>
        <v>2.5166114784235857E-2</v>
      </c>
      <c r="M45" s="15">
        <f t="shared" si="4"/>
        <v>3.4791863757008101E-2</v>
      </c>
      <c r="N45" s="16">
        <f t="shared" si="5"/>
        <v>576</v>
      </c>
    </row>
    <row r="46" spans="1:14">
      <c r="A46" s="18">
        <v>41</v>
      </c>
      <c r="B46" s="24" t="s">
        <v>57</v>
      </c>
      <c r="C46" s="25" t="s">
        <v>17</v>
      </c>
      <c r="D46" s="25">
        <v>1500</v>
      </c>
      <c r="E46" s="19">
        <v>0.7</v>
      </c>
      <c r="F46" s="8">
        <f t="shared" si="6"/>
        <v>1050</v>
      </c>
      <c r="G46" s="17">
        <v>0.72</v>
      </c>
      <c r="H46" s="8">
        <f t="shared" si="0"/>
        <v>1080</v>
      </c>
      <c r="I46" s="17">
        <v>0.75</v>
      </c>
      <c r="J46" s="8">
        <f t="shared" si="1"/>
        <v>1125</v>
      </c>
      <c r="K46" s="13">
        <f t="shared" si="2"/>
        <v>0.72333333333333327</v>
      </c>
      <c r="L46" s="14">
        <f t="shared" si="3"/>
        <v>2.5166114784235857E-2</v>
      </c>
      <c r="M46" s="15">
        <f t="shared" si="4"/>
        <v>3.4791863757008101E-2</v>
      </c>
      <c r="N46" s="16">
        <f t="shared" si="5"/>
        <v>1080</v>
      </c>
    </row>
    <row r="47" spans="1:14" ht="25.5">
      <c r="A47" s="18">
        <v>42</v>
      </c>
      <c r="B47" s="24" t="s">
        <v>58</v>
      </c>
      <c r="C47" s="25" t="s">
        <v>17</v>
      </c>
      <c r="D47" s="25">
        <v>1600</v>
      </c>
      <c r="E47" s="19">
        <v>0.35</v>
      </c>
      <c r="F47" s="8">
        <f t="shared" si="6"/>
        <v>560</v>
      </c>
      <c r="G47" s="17">
        <v>0.36</v>
      </c>
      <c r="H47" s="8">
        <f t="shared" si="0"/>
        <v>576</v>
      </c>
      <c r="I47" s="17">
        <v>0.37</v>
      </c>
      <c r="J47" s="8">
        <f t="shared" si="1"/>
        <v>592</v>
      </c>
      <c r="K47" s="13">
        <f t="shared" si="2"/>
        <v>0.36000000000000004</v>
      </c>
      <c r="L47" s="14">
        <f t="shared" si="3"/>
        <v>1.0000000000000009E-2</v>
      </c>
      <c r="M47" s="15">
        <f t="shared" si="4"/>
        <v>2.7777777777777801E-2</v>
      </c>
      <c r="N47" s="16">
        <f t="shared" si="5"/>
        <v>576</v>
      </c>
    </row>
    <row r="48" spans="1:14" ht="25.5">
      <c r="A48" s="18">
        <v>43</v>
      </c>
      <c r="B48" s="24" t="s">
        <v>183</v>
      </c>
      <c r="C48" s="25" t="s">
        <v>17</v>
      </c>
      <c r="D48" s="25">
        <v>500</v>
      </c>
      <c r="E48" s="19">
        <v>0.7</v>
      </c>
      <c r="F48" s="8">
        <f t="shared" si="6"/>
        <v>350</v>
      </c>
      <c r="G48" s="17">
        <v>0.72</v>
      </c>
      <c r="H48" s="8">
        <f t="shared" si="0"/>
        <v>360</v>
      </c>
      <c r="I48" s="17">
        <v>0.75</v>
      </c>
      <c r="J48" s="8">
        <f t="shared" si="1"/>
        <v>375</v>
      </c>
      <c r="K48" s="13">
        <f t="shared" si="2"/>
        <v>0.72333333333333327</v>
      </c>
      <c r="L48" s="14">
        <f t="shared" si="3"/>
        <v>2.5166114784235857E-2</v>
      </c>
      <c r="M48" s="15">
        <f t="shared" si="4"/>
        <v>3.4791863757008101E-2</v>
      </c>
      <c r="N48" s="16">
        <f t="shared" si="5"/>
        <v>360</v>
      </c>
    </row>
    <row r="49" spans="1:14">
      <c r="A49" s="18">
        <v>44</v>
      </c>
      <c r="B49" s="24" t="s">
        <v>59</v>
      </c>
      <c r="C49" s="25" t="s">
        <v>17</v>
      </c>
      <c r="D49" s="25">
        <v>2000</v>
      </c>
      <c r="E49" s="19">
        <v>0.7</v>
      </c>
      <c r="F49" s="8">
        <f t="shared" si="6"/>
        <v>1400</v>
      </c>
      <c r="G49" s="17">
        <v>0.72</v>
      </c>
      <c r="H49" s="8">
        <f t="shared" si="0"/>
        <v>1440</v>
      </c>
      <c r="I49" s="17">
        <v>0.75</v>
      </c>
      <c r="J49" s="8">
        <f t="shared" si="1"/>
        <v>1500</v>
      </c>
      <c r="K49" s="13">
        <f t="shared" si="2"/>
        <v>0.72333333333333327</v>
      </c>
      <c r="L49" s="14">
        <f t="shared" si="3"/>
        <v>2.5166114784235857E-2</v>
      </c>
      <c r="M49" s="15">
        <f t="shared" si="4"/>
        <v>3.4791863757008101E-2</v>
      </c>
      <c r="N49" s="16">
        <f t="shared" si="5"/>
        <v>1440</v>
      </c>
    </row>
    <row r="50" spans="1:14" ht="51">
      <c r="A50" s="18">
        <v>45</v>
      </c>
      <c r="B50" s="24" t="s">
        <v>60</v>
      </c>
      <c r="C50" s="25" t="s">
        <v>17</v>
      </c>
      <c r="D50" s="25">
        <v>5000</v>
      </c>
      <c r="E50" s="19">
        <v>0.7</v>
      </c>
      <c r="F50" s="8">
        <f t="shared" si="6"/>
        <v>3500</v>
      </c>
      <c r="G50" s="17">
        <v>0.72</v>
      </c>
      <c r="H50" s="8">
        <f t="shared" si="0"/>
        <v>3600</v>
      </c>
      <c r="I50" s="17">
        <v>0.75</v>
      </c>
      <c r="J50" s="8">
        <f t="shared" si="1"/>
        <v>3750</v>
      </c>
      <c r="K50" s="13">
        <f t="shared" si="2"/>
        <v>0.72333333333333327</v>
      </c>
      <c r="L50" s="14">
        <f t="shared" si="3"/>
        <v>2.5166114784235857E-2</v>
      </c>
      <c r="M50" s="15">
        <f t="shared" si="4"/>
        <v>3.4791863757008101E-2</v>
      </c>
      <c r="N50" s="16">
        <f t="shared" si="5"/>
        <v>3600</v>
      </c>
    </row>
    <row r="51" spans="1:14" ht="38.25">
      <c r="A51" s="18">
        <v>46</v>
      </c>
      <c r="B51" s="24" t="s">
        <v>61</v>
      </c>
      <c r="C51" s="25" t="s">
        <v>17</v>
      </c>
      <c r="D51" s="25">
        <v>12000</v>
      </c>
      <c r="E51" s="19">
        <v>0.7</v>
      </c>
      <c r="F51" s="8">
        <f t="shared" si="6"/>
        <v>8400</v>
      </c>
      <c r="G51" s="17">
        <v>0.72</v>
      </c>
      <c r="H51" s="8">
        <f t="shared" si="0"/>
        <v>8640</v>
      </c>
      <c r="I51" s="17">
        <v>0.75</v>
      </c>
      <c r="J51" s="8">
        <f t="shared" si="1"/>
        <v>9000</v>
      </c>
      <c r="K51" s="13">
        <f t="shared" si="2"/>
        <v>0.72333333333333327</v>
      </c>
      <c r="L51" s="14">
        <f t="shared" si="3"/>
        <v>2.5166114784235857E-2</v>
      </c>
      <c r="M51" s="15">
        <f t="shared" si="4"/>
        <v>3.4791863757008101E-2</v>
      </c>
      <c r="N51" s="16">
        <f t="shared" si="5"/>
        <v>8640</v>
      </c>
    </row>
    <row r="52" spans="1:14" ht="38.25">
      <c r="A52" s="18">
        <v>47</v>
      </c>
      <c r="B52" s="24" t="s">
        <v>62</v>
      </c>
      <c r="C52" s="25" t="s">
        <v>17</v>
      </c>
      <c r="D52" s="25">
        <v>3100</v>
      </c>
      <c r="E52" s="19">
        <v>0.7</v>
      </c>
      <c r="F52" s="8">
        <f t="shared" si="6"/>
        <v>2170</v>
      </c>
      <c r="G52" s="17">
        <v>0.72</v>
      </c>
      <c r="H52" s="8">
        <f t="shared" si="0"/>
        <v>2232</v>
      </c>
      <c r="I52" s="17">
        <v>0.75</v>
      </c>
      <c r="J52" s="8">
        <f t="shared" si="1"/>
        <v>2325</v>
      </c>
      <c r="K52" s="13">
        <f t="shared" si="2"/>
        <v>0.72333333333333327</v>
      </c>
      <c r="L52" s="14">
        <f t="shared" si="3"/>
        <v>2.5166114784235857E-2</v>
      </c>
      <c r="M52" s="15">
        <f t="shared" si="4"/>
        <v>3.4791863757008101E-2</v>
      </c>
      <c r="N52" s="16">
        <f t="shared" si="5"/>
        <v>2232</v>
      </c>
    </row>
    <row r="53" spans="1:14" ht="25.5">
      <c r="A53" s="18">
        <v>48</v>
      </c>
      <c r="B53" s="24" t="s">
        <v>63</v>
      </c>
      <c r="C53" s="25" t="s">
        <v>17</v>
      </c>
      <c r="D53" s="25">
        <v>1000</v>
      </c>
      <c r="E53" s="19">
        <v>0.7</v>
      </c>
      <c r="F53" s="8">
        <f t="shared" si="6"/>
        <v>700</v>
      </c>
      <c r="G53" s="17">
        <v>0.72</v>
      </c>
      <c r="H53" s="8">
        <f t="shared" si="0"/>
        <v>720</v>
      </c>
      <c r="I53" s="17">
        <v>0.75</v>
      </c>
      <c r="J53" s="8">
        <f t="shared" si="1"/>
        <v>750</v>
      </c>
      <c r="K53" s="13">
        <f t="shared" si="2"/>
        <v>0.72333333333333327</v>
      </c>
      <c r="L53" s="14">
        <f t="shared" si="3"/>
        <v>2.5166114784235857E-2</v>
      </c>
      <c r="M53" s="15">
        <f t="shared" si="4"/>
        <v>3.4791863757008101E-2</v>
      </c>
      <c r="N53" s="16">
        <f t="shared" si="5"/>
        <v>720</v>
      </c>
    </row>
    <row r="54" spans="1:14" ht="25.5">
      <c r="A54" s="18">
        <v>49</v>
      </c>
      <c r="B54" s="24" t="s">
        <v>64</v>
      </c>
      <c r="C54" s="25" t="s">
        <v>17</v>
      </c>
      <c r="D54" s="25">
        <v>11500</v>
      </c>
      <c r="E54" s="19">
        <v>0.7</v>
      </c>
      <c r="F54" s="8">
        <f t="shared" si="6"/>
        <v>8049.9999999999991</v>
      </c>
      <c r="G54" s="17">
        <v>0.72</v>
      </c>
      <c r="H54" s="8">
        <f t="shared" si="0"/>
        <v>8280</v>
      </c>
      <c r="I54" s="17">
        <v>0.75</v>
      </c>
      <c r="J54" s="8">
        <f t="shared" si="1"/>
        <v>8625</v>
      </c>
      <c r="K54" s="13">
        <f t="shared" si="2"/>
        <v>0.72333333333333327</v>
      </c>
      <c r="L54" s="14">
        <f t="shared" si="3"/>
        <v>2.5166114784235857E-2</v>
      </c>
      <c r="M54" s="15">
        <f t="shared" si="4"/>
        <v>3.4791863757008101E-2</v>
      </c>
      <c r="N54" s="16">
        <f t="shared" si="5"/>
        <v>8280</v>
      </c>
    </row>
    <row r="55" spans="1:14">
      <c r="A55" s="18">
        <v>50</v>
      </c>
      <c r="B55" s="24" t="s">
        <v>65</v>
      </c>
      <c r="C55" s="25" t="s">
        <v>17</v>
      </c>
      <c r="D55" s="25">
        <v>1800</v>
      </c>
      <c r="E55" s="19">
        <v>0.7</v>
      </c>
      <c r="F55" s="8">
        <f t="shared" si="6"/>
        <v>1260</v>
      </c>
      <c r="G55" s="17">
        <v>0.72</v>
      </c>
      <c r="H55" s="8">
        <f t="shared" si="0"/>
        <v>1296</v>
      </c>
      <c r="I55" s="17">
        <v>0.75</v>
      </c>
      <c r="J55" s="8">
        <f t="shared" si="1"/>
        <v>1350</v>
      </c>
      <c r="K55" s="13">
        <f t="shared" si="2"/>
        <v>0.72333333333333327</v>
      </c>
      <c r="L55" s="14">
        <f t="shared" si="3"/>
        <v>2.5166114784235857E-2</v>
      </c>
      <c r="M55" s="15">
        <f t="shared" si="4"/>
        <v>3.4791863757008101E-2</v>
      </c>
      <c r="N55" s="16">
        <f t="shared" si="5"/>
        <v>1296</v>
      </c>
    </row>
    <row r="56" spans="1:14">
      <c r="A56" s="18">
        <v>51</v>
      </c>
      <c r="B56" s="24" t="s">
        <v>66</v>
      </c>
      <c r="C56" s="25" t="s">
        <v>17</v>
      </c>
      <c r="D56" s="25">
        <v>2000</v>
      </c>
      <c r="E56" s="19">
        <v>0.7</v>
      </c>
      <c r="F56" s="8">
        <f t="shared" si="6"/>
        <v>1400</v>
      </c>
      <c r="G56" s="17">
        <v>0.72</v>
      </c>
      <c r="H56" s="8">
        <f t="shared" si="0"/>
        <v>1440</v>
      </c>
      <c r="I56" s="17">
        <v>0.75</v>
      </c>
      <c r="J56" s="8">
        <f t="shared" si="1"/>
        <v>1500</v>
      </c>
      <c r="K56" s="13">
        <f t="shared" si="2"/>
        <v>0.72333333333333327</v>
      </c>
      <c r="L56" s="14">
        <f t="shared" si="3"/>
        <v>2.5166114784235857E-2</v>
      </c>
      <c r="M56" s="15">
        <f t="shared" si="4"/>
        <v>3.4791863757008101E-2</v>
      </c>
      <c r="N56" s="16">
        <f t="shared" si="5"/>
        <v>1440</v>
      </c>
    </row>
    <row r="57" spans="1:14">
      <c r="A57" s="18">
        <v>52</v>
      </c>
      <c r="B57" s="24" t="s">
        <v>67</v>
      </c>
      <c r="C57" s="25" t="s">
        <v>17</v>
      </c>
      <c r="D57" s="25">
        <v>7000</v>
      </c>
      <c r="E57" s="19">
        <v>0.35</v>
      </c>
      <c r="F57" s="8">
        <f t="shared" si="6"/>
        <v>2450</v>
      </c>
      <c r="G57" s="17">
        <v>0.36</v>
      </c>
      <c r="H57" s="8">
        <f t="shared" si="0"/>
        <v>2520</v>
      </c>
      <c r="I57" s="17">
        <v>0.37</v>
      </c>
      <c r="J57" s="8">
        <f t="shared" si="1"/>
        <v>2590</v>
      </c>
      <c r="K57" s="13">
        <f t="shared" si="2"/>
        <v>0.36000000000000004</v>
      </c>
      <c r="L57" s="14">
        <f t="shared" si="3"/>
        <v>1.0000000000000009E-2</v>
      </c>
      <c r="M57" s="15">
        <f t="shared" si="4"/>
        <v>2.7777777777777801E-2</v>
      </c>
      <c r="N57" s="16">
        <f t="shared" si="5"/>
        <v>2520</v>
      </c>
    </row>
    <row r="58" spans="1:14">
      <c r="A58" s="18">
        <v>53</v>
      </c>
      <c r="B58" s="24" t="s">
        <v>68</v>
      </c>
      <c r="C58" s="25" t="s">
        <v>17</v>
      </c>
      <c r="D58" s="25">
        <v>5000</v>
      </c>
      <c r="E58" s="19">
        <v>0.35</v>
      </c>
      <c r="F58" s="8">
        <f t="shared" si="6"/>
        <v>1750</v>
      </c>
      <c r="G58" s="17">
        <v>0.36</v>
      </c>
      <c r="H58" s="8">
        <f t="shared" si="0"/>
        <v>1800</v>
      </c>
      <c r="I58" s="17">
        <v>0.37</v>
      </c>
      <c r="J58" s="8">
        <f t="shared" si="1"/>
        <v>1850</v>
      </c>
      <c r="K58" s="13">
        <f t="shared" si="2"/>
        <v>0.36000000000000004</v>
      </c>
      <c r="L58" s="14">
        <f t="shared" si="3"/>
        <v>1.0000000000000009E-2</v>
      </c>
      <c r="M58" s="15">
        <f t="shared" si="4"/>
        <v>2.7777777777777801E-2</v>
      </c>
      <c r="N58" s="16">
        <f t="shared" si="5"/>
        <v>1800</v>
      </c>
    </row>
    <row r="59" spans="1:14" ht="25.5">
      <c r="A59" s="18">
        <v>54</v>
      </c>
      <c r="B59" s="24" t="s">
        <v>69</v>
      </c>
      <c r="C59" s="25" t="s">
        <v>17</v>
      </c>
      <c r="D59" s="25">
        <v>500</v>
      </c>
      <c r="E59" s="19">
        <v>0.7</v>
      </c>
      <c r="F59" s="8">
        <f t="shared" si="6"/>
        <v>350</v>
      </c>
      <c r="G59" s="17">
        <v>0.72</v>
      </c>
      <c r="H59" s="8">
        <f t="shared" si="0"/>
        <v>360</v>
      </c>
      <c r="I59" s="17">
        <v>0.75</v>
      </c>
      <c r="J59" s="8">
        <f t="shared" si="1"/>
        <v>375</v>
      </c>
      <c r="K59" s="13">
        <f t="shared" si="2"/>
        <v>0.72333333333333327</v>
      </c>
      <c r="L59" s="14">
        <f t="shared" si="3"/>
        <v>2.5166114784235857E-2</v>
      </c>
      <c r="M59" s="15">
        <f t="shared" si="4"/>
        <v>3.4791863757008101E-2</v>
      </c>
      <c r="N59" s="16">
        <f t="shared" si="5"/>
        <v>360</v>
      </c>
    </row>
    <row r="60" spans="1:14">
      <c r="A60" s="18">
        <v>55</v>
      </c>
      <c r="B60" s="24" t="s">
        <v>70</v>
      </c>
      <c r="C60" s="25" t="s">
        <v>17</v>
      </c>
      <c r="D60" s="25">
        <v>500</v>
      </c>
      <c r="E60" s="19">
        <v>0.7</v>
      </c>
      <c r="F60" s="8">
        <f t="shared" si="6"/>
        <v>350</v>
      </c>
      <c r="G60" s="17">
        <v>0.72</v>
      </c>
      <c r="H60" s="8">
        <f t="shared" si="0"/>
        <v>360</v>
      </c>
      <c r="I60" s="17">
        <v>0.75</v>
      </c>
      <c r="J60" s="8">
        <f t="shared" si="1"/>
        <v>375</v>
      </c>
      <c r="K60" s="13">
        <f t="shared" si="2"/>
        <v>0.72333333333333327</v>
      </c>
      <c r="L60" s="14">
        <f t="shared" si="3"/>
        <v>2.5166114784235857E-2</v>
      </c>
      <c r="M60" s="15">
        <f t="shared" si="4"/>
        <v>3.4791863757008101E-2</v>
      </c>
      <c r="N60" s="16">
        <f t="shared" si="5"/>
        <v>360</v>
      </c>
    </row>
    <row r="61" spans="1:14">
      <c r="A61" s="18">
        <v>56</v>
      </c>
      <c r="B61" s="24" t="s">
        <v>71</v>
      </c>
      <c r="C61" s="25" t="s">
        <v>17</v>
      </c>
      <c r="D61" s="25">
        <v>2800</v>
      </c>
      <c r="E61" s="19">
        <v>0.7</v>
      </c>
      <c r="F61" s="8">
        <f t="shared" si="6"/>
        <v>1959.9999999999998</v>
      </c>
      <c r="G61" s="17">
        <v>0.72</v>
      </c>
      <c r="H61" s="8">
        <f t="shared" si="0"/>
        <v>2016</v>
      </c>
      <c r="I61" s="17">
        <v>0.75</v>
      </c>
      <c r="J61" s="8">
        <f t="shared" si="1"/>
        <v>2100</v>
      </c>
      <c r="K61" s="13">
        <f t="shared" si="2"/>
        <v>0.72333333333333327</v>
      </c>
      <c r="L61" s="14">
        <f t="shared" si="3"/>
        <v>2.5166114784235857E-2</v>
      </c>
      <c r="M61" s="15">
        <f t="shared" si="4"/>
        <v>3.4791863757008101E-2</v>
      </c>
      <c r="N61" s="16">
        <f t="shared" si="5"/>
        <v>2016</v>
      </c>
    </row>
    <row r="62" spans="1:14" ht="25.5">
      <c r="A62" s="18">
        <v>57</v>
      </c>
      <c r="B62" s="24" t="s">
        <v>72</v>
      </c>
      <c r="C62" s="25" t="s">
        <v>17</v>
      </c>
      <c r="D62" s="25">
        <v>250</v>
      </c>
      <c r="E62" s="19">
        <v>1.2</v>
      </c>
      <c r="F62" s="8">
        <f t="shared" si="6"/>
        <v>300</v>
      </c>
      <c r="G62" s="17">
        <v>1.25</v>
      </c>
      <c r="H62" s="8">
        <f t="shared" si="0"/>
        <v>312.5</v>
      </c>
      <c r="I62" s="17">
        <v>1.3</v>
      </c>
      <c r="J62" s="8">
        <f t="shared" si="1"/>
        <v>325</v>
      </c>
      <c r="K62" s="13">
        <f t="shared" si="2"/>
        <v>1.25</v>
      </c>
      <c r="L62" s="14">
        <f t="shared" si="3"/>
        <v>5.0000000000000044E-2</v>
      </c>
      <c r="M62" s="15">
        <f t="shared" si="4"/>
        <v>4.0000000000000036E-2</v>
      </c>
      <c r="N62" s="16">
        <f t="shared" si="5"/>
        <v>312.5</v>
      </c>
    </row>
    <row r="63" spans="1:14" ht="25.5">
      <c r="A63" s="18">
        <v>58</v>
      </c>
      <c r="B63" s="24" t="s">
        <v>73</v>
      </c>
      <c r="C63" s="25" t="s">
        <v>17</v>
      </c>
      <c r="D63" s="25">
        <v>300</v>
      </c>
      <c r="E63" s="19">
        <v>1</v>
      </c>
      <c r="F63" s="8">
        <f t="shared" si="6"/>
        <v>300</v>
      </c>
      <c r="G63" s="17">
        <v>1.1000000000000001</v>
      </c>
      <c r="H63" s="8">
        <f t="shared" si="0"/>
        <v>330</v>
      </c>
      <c r="I63" s="17">
        <v>1.1499999999999999</v>
      </c>
      <c r="J63" s="8">
        <f t="shared" si="1"/>
        <v>345</v>
      </c>
      <c r="K63" s="13">
        <f t="shared" si="2"/>
        <v>1.0833333333333333</v>
      </c>
      <c r="L63" s="14">
        <f t="shared" si="3"/>
        <v>7.6376261582597305E-2</v>
      </c>
      <c r="M63" s="15">
        <f t="shared" si="4"/>
        <v>7.0501164537782129E-2</v>
      </c>
      <c r="N63" s="16">
        <f t="shared" si="5"/>
        <v>324</v>
      </c>
    </row>
    <row r="64" spans="1:14">
      <c r="A64" s="18">
        <v>59</v>
      </c>
      <c r="B64" s="24" t="s">
        <v>74</v>
      </c>
      <c r="C64" s="25" t="s">
        <v>17</v>
      </c>
      <c r="D64" s="25">
        <v>4000</v>
      </c>
      <c r="E64" s="19">
        <v>0.35</v>
      </c>
      <c r="F64" s="8">
        <f t="shared" si="6"/>
        <v>1400</v>
      </c>
      <c r="G64" s="17">
        <v>0.36</v>
      </c>
      <c r="H64" s="8">
        <f t="shared" si="0"/>
        <v>1440</v>
      </c>
      <c r="I64" s="17">
        <v>0.37</v>
      </c>
      <c r="J64" s="8">
        <f t="shared" si="1"/>
        <v>1480</v>
      </c>
      <c r="K64" s="13">
        <f t="shared" si="2"/>
        <v>0.36000000000000004</v>
      </c>
      <c r="L64" s="14">
        <f t="shared" si="3"/>
        <v>1.0000000000000009E-2</v>
      </c>
      <c r="M64" s="15">
        <f t="shared" si="4"/>
        <v>2.7777777777777801E-2</v>
      </c>
      <c r="N64" s="16">
        <f t="shared" si="5"/>
        <v>1440</v>
      </c>
    </row>
    <row r="65" spans="1:14">
      <c r="A65" s="18">
        <v>60</v>
      </c>
      <c r="B65" s="24" t="s">
        <v>75</v>
      </c>
      <c r="C65" s="25" t="s">
        <v>17</v>
      </c>
      <c r="D65" s="25">
        <v>1100</v>
      </c>
      <c r="E65" s="19">
        <v>0.35</v>
      </c>
      <c r="F65" s="8">
        <f t="shared" si="6"/>
        <v>385</v>
      </c>
      <c r="G65" s="17">
        <v>0.36</v>
      </c>
      <c r="H65" s="8">
        <f t="shared" si="0"/>
        <v>396</v>
      </c>
      <c r="I65" s="17">
        <v>0.37</v>
      </c>
      <c r="J65" s="8">
        <f t="shared" si="1"/>
        <v>407</v>
      </c>
      <c r="K65" s="13">
        <f t="shared" si="2"/>
        <v>0.36000000000000004</v>
      </c>
      <c r="L65" s="14">
        <f t="shared" si="3"/>
        <v>1.0000000000000009E-2</v>
      </c>
      <c r="M65" s="15">
        <f t="shared" si="4"/>
        <v>2.7777777777777801E-2</v>
      </c>
      <c r="N65" s="16">
        <f t="shared" si="5"/>
        <v>396</v>
      </c>
    </row>
    <row r="66" spans="1:14">
      <c r="A66" s="18">
        <v>61</v>
      </c>
      <c r="B66" s="24" t="s">
        <v>76</v>
      </c>
      <c r="C66" s="25" t="s">
        <v>17</v>
      </c>
      <c r="D66" s="25">
        <v>150</v>
      </c>
      <c r="E66" s="19">
        <v>2</v>
      </c>
      <c r="F66" s="8">
        <f t="shared" si="6"/>
        <v>300</v>
      </c>
      <c r="G66" s="17">
        <v>2.1</v>
      </c>
      <c r="H66" s="8">
        <f t="shared" si="0"/>
        <v>315</v>
      </c>
      <c r="I66" s="17">
        <v>2.15</v>
      </c>
      <c r="J66" s="8">
        <f t="shared" si="1"/>
        <v>322.5</v>
      </c>
      <c r="K66" s="13">
        <f t="shared" si="2"/>
        <v>2.0833333333333335</v>
      </c>
      <c r="L66" s="14">
        <f t="shared" si="3"/>
        <v>7.6376261582597305E-2</v>
      </c>
      <c r="M66" s="15">
        <f t="shared" si="4"/>
        <v>3.6660605559646703E-2</v>
      </c>
      <c r="N66" s="16">
        <f t="shared" si="5"/>
        <v>312</v>
      </c>
    </row>
    <row r="67" spans="1:14">
      <c r="A67" s="18">
        <v>62</v>
      </c>
      <c r="B67" s="24" t="s">
        <v>77</v>
      </c>
      <c r="C67" s="25" t="s">
        <v>17</v>
      </c>
      <c r="D67" s="25">
        <v>8000</v>
      </c>
      <c r="E67" s="19">
        <v>0.35</v>
      </c>
      <c r="F67" s="8">
        <f t="shared" si="6"/>
        <v>2800</v>
      </c>
      <c r="G67" s="17">
        <v>0.36</v>
      </c>
      <c r="H67" s="8">
        <f t="shared" si="0"/>
        <v>2880</v>
      </c>
      <c r="I67" s="17">
        <v>0.37</v>
      </c>
      <c r="J67" s="8">
        <f t="shared" si="1"/>
        <v>2960</v>
      </c>
      <c r="K67" s="13">
        <f t="shared" si="2"/>
        <v>0.36000000000000004</v>
      </c>
      <c r="L67" s="14">
        <f t="shared" si="3"/>
        <v>1.0000000000000009E-2</v>
      </c>
      <c r="M67" s="15">
        <f t="shared" si="4"/>
        <v>2.7777777777777801E-2</v>
      </c>
      <c r="N67" s="16">
        <f t="shared" si="5"/>
        <v>2880</v>
      </c>
    </row>
    <row r="68" spans="1:14" ht="38.25">
      <c r="A68" s="18">
        <v>63</v>
      </c>
      <c r="B68" s="24" t="s">
        <v>78</v>
      </c>
      <c r="C68" s="25" t="s">
        <v>17</v>
      </c>
      <c r="D68" s="25">
        <v>1500</v>
      </c>
      <c r="E68" s="19">
        <v>9</v>
      </c>
      <c r="F68" s="8">
        <f t="shared" si="6"/>
        <v>13500</v>
      </c>
      <c r="G68" s="17">
        <v>9.1999999999999993</v>
      </c>
      <c r="H68" s="8">
        <f t="shared" si="0"/>
        <v>13799.999999999998</v>
      </c>
      <c r="I68" s="17">
        <v>9.35</v>
      </c>
      <c r="J68" s="8">
        <f t="shared" si="1"/>
        <v>14025</v>
      </c>
      <c r="K68" s="13">
        <f t="shared" si="2"/>
        <v>9.1833333333333318</v>
      </c>
      <c r="L68" s="14">
        <f t="shared" si="3"/>
        <v>0.17559422921421211</v>
      </c>
      <c r="M68" s="15">
        <f t="shared" si="4"/>
        <v>1.91209686984623E-2</v>
      </c>
      <c r="N68" s="16">
        <f t="shared" si="5"/>
        <v>13770</v>
      </c>
    </row>
    <row r="69" spans="1:14" ht="25.5">
      <c r="A69" s="18">
        <v>64</v>
      </c>
      <c r="B69" s="24" t="s">
        <v>79</v>
      </c>
      <c r="C69" s="25" t="s">
        <v>17</v>
      </c>
      <c r="D69" s="25">
        <v>100</v>
      </c>
      <c r="E69" s="19">
        <v>3</v>
      </c>
      <c r="F69" s="8">
        <f t="shared" si="6"/>
        <v>300</v>
      </c>
      <c r="G69" s="17">
        <v>3.1</v>
      </c>
      <c r="H69" s="8">
        <f t="shared" si="0"/>
        <v>310</v>
      </c>
      <c r="I69" s="17">
        <v>3.15</v>
      </c>
      <c r="J69" s="8">
        <f t="shared" si="1"/>
        <v>315</v>
      </c>
      <c r="K69" s="13">
        <f t="shared" si="2"/>
        <v>3.0833333333333335</v>
      </c>
      <c r="L69" s="14">
        <f t="shared" si="3"/>
        <v>7.6376261582597305E-2</v>
      </c>
      <c r="M69" s="15">
        <f t="shared" si="4"/>
        <v>2.4770679432193719E-2</v>
      </c>
      <c r="N69" s="16">
        <f t="shared" si="5"/>
        <v>308</v>
      </c>
    </row>
    <row r="70" spans="1:14">
      <c r="A70" s="18">
        <v>65</v>
      </c>
      <c r="B70" s="24" t="s">
        <v>80</v>
      </c>
      <c r="C70" s="25" t="s">
        <v>17</v>
      </c>
      <c r="D70" s="25">
        <v>3000</v>
      </c>
      <c r="E70" s="19">
        <v>0.2</v>
      </c>
      <c r="F70" s="8">
        <f t="shared" si="6"/>
        <v>600</v>
      </c>
      <c r="G70" s="17">
        <v>0.21</v>
      </c>
      <c r="H70" s="8">
        <f t="shared" si="0"/>
        <v>630</v>
      </c>
      <c r="I70" s="17">
        <v>0.22</v>
      </c>
      <c r="J70" s="8">
        <f t="shared" si="1"/>
        <v>660</v>
      </c>
      <c r="K70" s="13">
        <f t="shared" si="2"/>
        <v>0.21</v>
      </c>
      <c r="L70" s="14">
        <f t="shared" si="3"/>
        <v>9.999999999999995E-3</v>
      </c>
      <c r="M70" s="15">
        <f t="shared" si="4"/>
        <v>4.7619047619047596E-2</v>
      </c>
      <c r="N70" s="16">
        <f t="shared" si="5"/>
        <v>630</v>
      </c>
    </row>
    <row r="71" spans="1:14" ht="25.5">
      <c r="A71" s="18">
        <v>66</v>
      </c>
      <c r="B71" s="24" t="s">
        <v>81</v>
      </c>
      <c r="C71" s="25" t="s">
        <v>17</v>
      </c>
      <c r="D71" s="25">
        <v>500</v>
      </c>
      <c r="E71" s="19">
        <v>0.7</v>
      </c>
      <c r="F71" s="8">
        <f t="shared" ref="F71:F134" si="7">D71*E71</f>
        <v>350</v>
      </c>
      <c r="G71" s="17">
        <v>0.72</v>
      </c>
      <c r="H71" s="8">
        <f t="shared" si="0"/>
        <v>360</v>
      </c>
      <c r="I71" s="17">
        <v>0.75</v>
      </c>
      <c r="J71" s="8">
        <f t="shared" si="1"/>
        <v>375</v>
      </c>
      <c r="K71" s="13">
        <f t="shared" si="2"/>
        <v>0.72333333333333327</v>
      </c>
      <c r="L71" s="14">
        <f t="shared" si="3"/>
        <v>2.5166114784235857E-2</v>
      </c>
      <c r="M71" s="15">
        <f t="shared" si="4"/>
        <v>3.4791863757008101E-2</v>
      </c>
      <c r="N71" s="16">
        <f t="shared" si="5"/>
        <v>360</v>
      </c>
    </row>
    <row r="72" spans="1:14">
      <c r="A72" s="18">
        <v>67</v>
      </c>
      <c r="B72" s="24" t="s">
        <v>82</v>
      </c>
      <c r="C72" s="25" t="s">
        <v>17</v>
      </c>
      <c r="D72" s="25">
        <v>4500</v>
      </c>
      <c r="E72" s="19">
        <v>1.4</v>
      </c>
      <c r="F72" s="8">
        <f t="shared" si="7"/>
        <v>6300</v>
      </c>
      <c r="G72" s="17">
        <v>1.45</v>
      </c>
      <c r="H72" s="8">
        <f t="shared" si="0"/>
        <v>6525</v>
      </c>
      <c r="I72" s="17">
        <v>1.5</v>
      </c>
      <c r="J72" s="8">
        <f t="shared" si="1"/>
        <v>6750</v>
      </c>
      <c r="K72" s="13">
        <f t="shared" si="2"/>
        <v>1.45</v>
      </c>
      <c r="L72" s="14">
        <f t="shared" si="3"/>
        <v>5.0000000000000044E-2</v>
      </c>
      <c r="M72" s="15">
        <f t="shared" si="4"/>
        <v>3.4482758620689689E-2</v>
      </c>
      <c r="N72" s="16">
        <f t="shared" si="5"/>
        <v>6525</v>
      </c>
    </row>
    <row r="73" spans="1:14">
      <c r="A73" s="18">
        <v>68</v>
      </c>
      <c r="B73" s="24" t="s">
        <v>83</v>
      </c>
      <c r="C73" s="25" t="s">
        <v>17</v>
      </c>
      <c r="D73" s="25">
        <v>10000</v>
      </c>
      <c r="E73" s="19">
        <v>0.7</v>
      </c>
      <c r="F73" s="8">
        <f t="shared" si="7"/>
        <v>7000</v>
      </c>
      <c r="G73" s="17">
        <v>0.72</v>
      </c>
      <c r="H73" s="8">
        <f t="shared" si="0"/>
        <v>7200</v>
      </c>
      <c r="I73" s="17">
        <v>0.75</v>
      </c>
      <c r="J73" s="8">
        <f t="shared" si="1"/>
        <v>7500</v>
      </c>
      <c r="K73" s="13">
        <f t="shared" si="2"/>
        <v>0.72333333333333327</v>
      </c>
      <c r="L73" s="14">
        <f t="shared" si="3"/>
        <v>2.5166114784235857E-2</v>
      </c>
      <c r="M73" s="15">
        <f t="shared" si="4"/>
        <v>3.4791863757008101E-2</v>
      </c>
      <c r="N73" s="16">
        <f t="shared" si="5"/>
        <v>7200</v>
      </c>
    </row>
    <row r="74" spans="1:14">
      <c r="A74" s="18">
        <v>69</v>
      </c>
      <c r="B74" s="24" t="s">
        <v>84</v>
      </c>
      <c r="C74" s="25" t="s">
        <v>17</v>
      </c>
      <c r="D74" s="25">
        <v>500</v>
      </c>
      <c r="E74" s="19">
        <v>0.6</v>
      </c>
      <c r="F74" s="8">
        <f t="shared" si="7"/>
        <v>300</v>
      </c>
      <c r="G74" s="17">
        <v>0.61</v>
      </c>
      <c r="H74" s="8">
        <f t="shared" si="0"/>
        <v>305</v>
      </c>
      <c r="I74" s="17">
        <v>0.62</v>
      </c>
      <c r="J74" s="8">
        <f t="shared" si="1"/>
        <v>310</v>
      </c>
      <c r="K74" s="13">
        <f t="shared" si="2"/>
        <v>0.61</v>
      </c>
      <c r="L74" s="14">
        <f t="shared" si="3"/>
        <v>1.0000000000000009E-2</v>
      </c>
      <c r="M74" s="15">
        <f t="shared" si="4"/>
        <v>1.6393442622950834E-2</v>
      </c>
      <c r="N74" s="16">
        <f t="shared" si="5"/>
        <v>305</v>
      </c>
    </row>
    <row r="75" spans="1:14">
      <c r="A75" s="18">
        <v>70</v>
      </c>
      <c r="B75" s="24" t="s">
        <v>85</v>
      </c>
      <c r="C75" s="25" t="s">
        <v>17</v>
      </c>
      <c r="D75" s="25">
        <v>100</v>
      </c>
      <c r="E75" s="19">
        <v>3</v>
      </c>
      <c r="F75" s="8">
        <f t="shared" si="7"/>
        <v>300</v>
      </c>
      <c r="G75" s="17">
        <v>3.1</v>
      </c>
      <c r="H75" s="8">
        <f t="shared" si="0"/>
        <v>310</v>
      </c>
      <c r="I75" s="17">
        <v>3.15</v>
      </c>
      <c r="J75" s="8">
        <f t="shared" si="1"/>
        <v>315</v>
      </c>
      <c r="K75" s="13">
        <f t="shared" si="2"/>
        <v>3.0833333333333335</v>
      </c>
      <c r="L75" s="14">
        <f t="shared" si="3"/>
        <v>7.6376261582597305E-2</v>
      </c>
      <c r="M75" s="15">
        <f t="shared" si="4"/>
        <v>2.4770679432193719E-2</v>
      </c>
      <c r="N75" s="16">
        <f t="shared" si="5"/>
        <v>308</v>
      </c>
    </row>
    <row r="76" spans="1:14">
      <c r="A76" s="18">
        <v>71</v>
      </c>
      <c r="B76" s="24" t="s">
        <v>86</v>
      </c>
      <c r="C76" s="25" t="s">
        <v>17</v>
      </c>
      <c r="D76" s="25">
        <v>500</v>
      </c>
      <c r="E76" s="19">
        <v>0.7</v>
      </c>
      <c r="F76" s="8">
        <f t="shared" si="7"/>
        <v>350</v>
      </c>
      <c r="G76" s="17">
        <v>0.72</v>
      </c>
      <c r="H76" s="8">
        <f t="shared" si="0"/>
        <v>360</v>
      </c>
      <c r="I76" s="17">
        <v>0.75</v>
      </c>
      <c r="J76" s="8">
        <f t="shared" si="1"/>
        <v>375</v>
      </c>
      <c r="K76" s="13">
        <f t="shared" si="2"/>
        <v>0.72333333333333327</v>
      </c>
      <c r="L76" s="14">
        <f t="shared" si="3"/>
        <v>2.5166114784235857E-2</v>
      </c>
      <c r="M76" s="15">
        <f t="shared" si="4"/>
        <v>3.4791863757008101E-2</v>
      </c>
      <c r="N76" s="16">
        <f t="shared" si="5"/>
        <v>360</v>
      </c>
    </row>
    <row r="77" spans="1:14">
      <c r="A77" s="18">
        <v>72</v>
      </c>
      <c r="B77" s="24" t="s">
        <v>87</v>
      </c>
      <c r="C77" s="25" t="s">
        <v>17</v>
      </c>
      <c r="D77" s="25">
        <v>300</v>
      </c>
      <c r="E77" s="19">
        <v>1</v>
      </c>
      <c r="F77" s="8">
        <f t="shared" si="7"/>
        <v>300</v>
      </c>
      <c r="G77" s="17">
        <v>1.1000000000000001</v>
      </c>
      <c r="H77" s="8">
        <f t="shared" si="0"/>
        <v>330</v>
      </c>
      <c r="I77" s="17">
        <v>1.1499999999999999</v>
      </c>
      <c r="J77" s="8">
        <f t="shared" si="1"/>
        <v>345</v>
      </c>
      <c r="K77" s="13">
        <f t="shared" si="2"/>
        <v>1.0833333333333333</v>
      </c>
      <c r="L77" s="14">
        <f t="shared" si="3"/>
        <v>7.6376261582597305E-2</v>
      </c>
      <c r="M77" s="15">
        <f t="shared" si="4"/>
        <v>7.0501164537782129E-2</v>
      </c>
      <c r="N77" s="16">
        <f t="shared" si="5"/>
        <v>324</v>
      </c>
    </row>
    <row r="78" spans="1:14">
      <c r="A78" s="18">
        <v>73</v>
      </c>
      <c r="B78" s="24" t="s">
        <v>88</v>
      </c>
      <c r="C78" s="25" t="s">
        <v>17</v>
      </c>
      <c r="D78" s="25">
        <v>100</v>
      </c>
      <c r="E78" s="19">
        <v>3</v>
      </c>
      <c r="F78" s="8">
        <f t="shared" si="7"/>
        <v>300</v>
      </c>
      <c r="G78" s="17">
        <v>3.1</v>
      </c>
      <c r="H78" s="8">
        <f t="shared" si="0"/>
        <v>310</v>
      </c>
      <c r="I78" s="17">
        <v>3.15</v>
      </c>
      <c r="J78" s="8">
        <f t="shared" si="1"/>
        <v>315</v>
      </c>
      <c r="K78" s="13">
        <f t="shared" si="2"/>
        <v>3.0833333333333335</v>
      </c>
      <c r="L78" s="14">
        <f t="shared" si="3"/>
        <v>7.6376261582597305E-2</v>
      </c>
      <c r="M78" s="15">
        <f t="shared" si="4"/>
        <v>2.4770679432193719E-2</v>
      </c>
      <c r="N78" s="16">
        <f t="shared" si="5"/>
        <v>308</v>
      </c>
    </row>
    <row r="79" spans="1:14" ht="25.5">
      <c r="A79" s="18">
        <v>74</v>
      </c>
      <c r="B79" s="24" t="s">
        <v>89</v>
      </c>
      <c r="C79" s="25" t="s">
        <v>17</v>
      </c>
      <c r="D79" s="25">
        <v>500</v>
      </c>
      <c r="E79" s="19">
        <v>0.6</v>
      </c>
      <c r="F79" s="8">
        <f t="shared" si="7"/>
        <v>300</v>
      </c>
      <c r="G79" s="17">
        <v>0.61</v>
      </c>
      <c r="H79" s="8">
        <f t="shared" si="0"/>
        <v>305</v>
      </c>
      <c r="I79" s="17">
        <v>0.62</v>
      </c>
      <c r="J79" s="8">
        <f t="shared" si="1"/>
        <v>310</v>
      </c>
      <c r="K79" s="13">
        <f t="shared" si="2"/>
        <v>0.61</v>
      </c>
      <c r="L79" s="14">
        <f t="shared" si="3"/>
        <v>1.0000000000000009E-2</v>
      </c>
      <c r="M79" s="15">
        <f t="shared" si="4"/>
        <v>1.6393442622950834E-2</v>
      </c>
      <c r="N79" s="16">
        <f t="shared" si="5"/>
        <v>305</v>
      </c>
    </row>
    <row r="80" spans="1:14">
      <c r="A80" s="18">
        <v>75</v>
      </c>
      <c r="B80" s="24" t="s">
        <v>90</v>
      </c>
      <c r="C80" s="25" t="s">
        <v>17</v>
      </c>
      <c r="D80" s="25">
        <v>100</v>
      </c>
      <c r="E80" s="19">
        <v>3</v>
      </c>
      <c r="F80" s="8">
        <f t="shared" si="7"/>
        <v>300</v>
      </c>
      <c r="G80" s="17">
        <v>3.1</v>
      </c>
      <c r="H80" s="8">
        <f t="shared" si="0"/>
        <v>310</v>
      </c>
      <c r="I80" s="17">
        <v>3.15</v>
      </c>
      <c r="J80" s="8">
        <f t="shared" si="1"/>
        <v>315</v>
      </c>
      <c r="K80" s="13">
        <f t="shared" si="2"/>
        <v>3.0833333333333335</v>
      </c>
      <c r="L80" s="14">
        <f t="shared" si="3"/>
        <v>7.6376261582597305E-2</v>
      </c>
      <c r="M80" s="15">
        <f t="shared" si="4"/>
        <v>2.4770679432193719E-2</v>
      </c>
      <c r="N80" s="16">
        <f t="shared" si="5"/>
        <v>308</v>
      </c>
    </row>
    <row r="81" spans="1:14">
      <c r="A81" s="18">
        <v>76</v>
      </c>
      <c r="B81" s="24" t="s">
        <v>91</v>
      </c>
      <c r="C81" s="25" t="s">
        <v>17</v>
      </c>
      <c r="D81" s="25">
        <v>200</v>
      </c>
      <c r="E81" s="19">
        <v>1.5</v>
      </c>
      <c r="F81" s="8">
        <f t="shared" si="7"/>
        <v>300</v>
      </c>
      <c r="G81" s="17">
        <v>1.55</v>
      </c>
      <c r="H81" s="8">
        <f t="shared" si="0"/>
        <v>310</v>
      </c>
      <c r="I81" s="17">
        <v>1.6</v>
      </c>
      <c r="J81" s="8">
        <f t="shared" si="1"/>
        <v>320</v>
      </c>
      <c r="K81" s="13">
        <f t="shared" si="2"/>
        <v>1.55</v>
      </c>
      <c r="L81" s="14">
        <f t="shared" si="3"/>
        <v>5.0000000000000044E-2</v>
      </c>
      <c r="M81" s="15">
        <f t="shared" si="4"/>
        <v>3.2258064516129059E-2</v>
      </c>
      <c r="N81" s="16">
        <f t="shared" si="5"/>
        <v>310</v>
      </c>
    </row>
    <row r="82" spans="1:14" ht="38.25">
      <c r="A82" s="18">
        <v>77</v>
      </c>
      <c r="B82" s="24" t="s">
        <v>92</v>
      </c>
      <c r="C82" s="25" t="s">
        <v>17</v>
      </c>
      <c r="D82" s="25">
        <v>3500</v>
      </c>
      <c r="E82" s="19">
        <v>0.7</v>
      </c>
      <c r="F82" s="8">
        <f t="shared" si="7"/>
        <v>2450</v>
      </c>
      <c r="G82" s="17">
        <v>0.72</v>
      </c>
      <c r="H82" s="8">
        <f t="shared" si="0"/>
        <v>2520</v>
      </c>
      <c r="I82" s="17">
        <v>0.75</v>
      </c>
      <c r="J82" s="8">
        <f t="shared" si="1"/>
        <v>2625</v>
      </c>
      <c r="K82" s="13">
        <f t="shared" si="2"/>
        <v>0.72333333333333327</v>
      </c>
      <c r="L82" s="14">
        <f t="shared" si="3"/>
        <v>2.5166114784235857E-2</v>
      </c>
      <c r="M82" s="15">
        <f t="shared" si="4"/>
        <v>3.4791863757008101E-2</v>
      </c>
      <c r="N82" s="16">
        <f t="shared" si="5"/>
        <v>2520</v>
      </c>
    </row>
    <row r="83" spans="1:14" ht="38.25">
      <c r="A83" s="18">
        <v>78</v>
      </c>
      <c r="B83" s="24" t="s">
        <v>93</v>
      </c>
      <c r="C83" s="25" t="s">
        <v>17</v>
      </c>
      <c r="D83" s="25">
        <v>3500</v>
      </c>
      <c r="E83" s="19">
        <v>0.7</v>
      </c>
      <c r="F83" s="8">
        <f t="shared" si="7"/>
        <v>2450</v>
      </c>
      <c r="G83" s="17">
        <v>0.72</v>
      </c>
      <c r="H83" s="8">
        <f t="shared" si="0"/>
        <v>2520</v>
      </c>
      <c r="I83" s="17">
        <v>0.75</v>
      </c>
      <c r="J83" s="8">
        <f t="shared" si="1"/>
        <v>2625</v>
      </c>
      <c r="K83" s="13">
        <f t="shared" si="2"/>
        <v>0.72333333333333327</v>
      </c>
      <c r="L83" s="14">
        <f t="shared" si="3"/>
        <v>2.5166114784235857E-2</v>
      </c>
      <c r="M83" s="15">
        <f t="shared" si="4"/>
        <v>3.4791863757008101E-2</v>
      </c>
      <c r="N83" s="16">
        <f t="shared" si="5"/>
        <v>2520</v>
      </c>
    </row>
    <row r="84" spans="1:14">
      <c r="A84" s="18">
        <v>79</v>
      </c>
      <c r="B84" s="24" t="s">
        <v>94</v>
      </c>
      <c r="C84" s="25" t="s">
        <v>17</v>
      </c>
      <c r="D84" s="25">
        <v>3800</v>
      </c>
      <c r="E84" s="19">
        <v>0.35</v>
      </c>
      <c r="F84" s="8">
        <f t="shared" si="7"/>
        <v>1330</v>
      </c>
      <c r="G84" s="17">
        <v>0.36</v>
      </c>
      <c r="H84" s="8">
        <f t="shared" si="0"/>
        <v>1368</v>
      </c>
      <c r="I84" s="17">
        <v>0.37</v>
      </c>
      <c r="J84" s="8">
        <f t="shared" si="1"/>
        <v>1406</v>
      </c>
      <c r="K84" s="13">
        <f t="shared" si="2"/>
        <v>0.36000000000000004</v>
      </c>
      <c r="L84" s="14">
        <f t="shared" si="3"/>
        <v>1.0000000000000009E-2</v>
      </c>
      <c r="M84" s="15">
        <f t="shared" si="4"/>
        <v>2.7777777777777801E-2</v>
      </c>
      <c r="N84" s="16">
        <f t="shared" si="5"/>
        <v>1368</v>
      </c>
    </row>
    <row r="85" spans="1:14">
      <c r="A85" s="18">
        <v>80</v>
      </c>
      <c r="B85" s="24" t="s">
        <v>95</v>
      </c>
      <c r="C85" s="25" t="s">
        <v>17</v>
      </c>
      <c r="D85" s="25">
        <v>200</v>
      </c>
      <c r="E85" s="19">
        <v>1.5</v>
      </c>
      <c r="F85" s="8">
        <f t="shared" si="7"/>
        <v>300</v>
      </c>
      <c r="G85" s="17">
        <v>1.55</v>
      </c>
      <c r="H85" s="8">
        <f t="shared" si="0"/>
        <v>310</v>
      </c>
      <c r="I85" s="17">
        <v>1.6</v>
      </c>
      <c r="J85" s="8">
        <f t="shared" si="1"/>
        <v>320</v>
      </c>
      <c r="K85" s="13">
        <f t="shared" si="2"/>
        <v>1.55</v>
      </c>
      <c r="L85" s="14">
        <f t="shared" si="3"/>
        <v>5.0000000000000044E-2</v>
      </c>
      <c r="M85" s="15">
        <f t="shared" si="4"/>
        <v>3.2258064516129059E-2</v>
      </c>
      <c r="N85" s="16">
        <f t="shared" si="5"/>
        <v>310</v>
      </c>
    </row>
    <row r="86" spans="1:14">
      <c r="A86" s="18">
        <v>81</v>
      </c>
      <c r="B86" s="24" t="s">
        <v>96</v>
      </c>
      <c r="C86" s="25" t="s">
        <v>17</v>
      </c>
      <c r="D86" s="25">
        <v>300</v>
      </c>
      <c r="E86" s="19">
        <v>1</v>
      </c>
      <c r="F86" s="8">
        <f t="shared" si="7"/>
        <v>300</v>
      </c>
      <c r="G86" s="17">
        <v>1.1000000000000001</v>
      </c>
      <c r="H86" s="8">
        <f t="shared" si="0"/>
        <v>330</v>
      </c>
      <c r="I86" s="17">
        <v>1.1499999999999999</v>
      </c>
      <c r="J86" s="8">
        <f t="shared" si="1"/>
        <v>345</v>
      </c>
      <c r="K86" s="13">
        <f t="shared" si="2"/>
        <v>1.0833333333333333</v>
      </c>
      <c r="L86" s="14">
        <f t="shared" si="3"/>
        <v>7.6376261582597305E-2</v>
      </c>
      <c r="M86" s="15">
        <f t="shared" si="4"/>
        <v>7.0501164537782129E-2</v>
      </c>
      <c r="N86" s="16">
        <f t="shared" si="5"/>
        <v>324</v>
      </c>
    </row>
    <row r="87" spans="1:14">
      <c r="A87" s="18">
        <v>82</v>
      </c>
      <c r="B87" s="24" t="s">
        <v>97</v>
      </c>
      <c r="C87" s="25" t="s">
        <v>17</v>
      </c>
      <c r="D87" s="25">
        <v>1100</v>
      </c>
      <c r="E87" s="19">
        <v>0.7</v>
      </c>
      <c r="F87" s="8">
        <f t="shared" si="7"/>
        <v>770</v>
      </c>
      <c r="G87" s="17">
        <v>0.72</v>
      </c>
      <c r="H87" s="8">
        <f t="shared" si="0"/>
        <v>792</v>
      </c>
      <c r="I87" s="17">
        <v>0.75</v>
      </c>
      <c r="J87" s="8">
        <f t="shared" si="1"/>
        <v>825</v>
      </c>
      <c r="K87" s="13">
        <f t="shared" si="2"/>
        <v>0.72333333333333327</v>
      </c>
      <c r="L87" s="14">
        <f t="shared" si="3"/>
        <v>2.5166114784235857E-2</v>
      </c>
      <c r="M87" s="15">
        <f t="shared" si="4"/>
        <v>3.4791863757008101E-2</v>
      </c>
      <c r="N87" s="16">
        <f t="shared" si="5"/>
        <v>792</v>
      </c>
    </row>
    <row r="88" spans="1:14">
      <c r="A88" s="18">
        <v>83</v>
      </c>
      <c r="B88" s="24" t="s">
        <v>98</v>
      </c>
      <c r="C88" s="25" t="s">
        <v>17</v>
      </c>
      <c r="D88" s="25">
        <v>500</v>
      </c>
      <c r="E88" s="19">
        <v>0.7</v>
      </c>
      <c r="F88" s="8">
        <f t="shared" si="7"/>
        <v>350</v>
      </c>
      <c r="G88" s="17">
        <v>0.72</v>
      </c>
      <c r="H88" s="8">
        <f t="shared" si="0"/>
        <v>360</v>
      </c>
      <c r="I88" s="17">
        <v>0.75</v>
      </c>
      <c r="J88" s="8">
        <f t="shared" si="1"/>
        <v>375</v>
      </c>
      <c r="K88" s="13">
        <f t="shared" si="2"/>
        <v>0.72333333333333327</v>
      </c>
      <c r="L88" s="14">
        <f t="shared" si="3"/>
        <v>2.5166114784235857E-2</v>
      </c>
      <c r="M88" s="15">
        <f t="shared" si="4"/>
        <v>3.4791863757008101E-2</v>
      </c>
      <c r="N88" s="16">
        <f t="shared" si="5"/>
        <v>360</v>
      </c>
    </row>
    <row r="89" spans="1:14">
      <c r="A89" s="18">
        <v>84</v>
      </c>
      <c r="B89" s="24" t="s">
        <v>99</v>
      </c>
      <c r="C89" s="25" t="s">
        <v>17</v>
      </c>
      <c r="D89" s="25">
        <v>800</v>
      </c>
      <c r="E89" s="19">
        <v>0.7</v>
      </c>
      <c r="F89" s="8">
        <f t="shared" si="7"/>
        <v>560</v>
      </c>
      <c r="G89" s="17">
        <v>0.72</v>
      </c>
      <c r="H89" s="8">
        <f t="shared" si="0"/>
        <v>576</v>
      </c>
      <c r="I89" s="17">
        <v>0.75</v>
      </c>
      <c r="J89" s="8">
        <f t="shared" si="1"/>
        <v>600</v>
      </c>
      <c r="K89" s="13">
        <f t="shared" si="2"/>
        <v>0.72333333333333327</v>
      </c>
      <c r="L89" s="14">
        <f t="shared" si="3"/>
        <v>2.5166114784235857E-2</v>
      </c>
      <c r="M89" s="15">
        <f t="shared" si="4"/>
        <v>3.4791863757008101E-2</v>
      </c>
      <c r="N89" s="16">
        <f t="shared" si="5"/>
        <v>576</v>
      </c>
    </row>
    <row r="90" spans="1:14">
      <c r="A90" s="18">
        <v>85</v>
      </c>
      <c r="B90" s="24" t="s">
        <v>100</v>
      </c>
      <c r="C90" s="25" t="s">
        <v>17</v>
      </c>
      <c r="D90" s="25">
        <v>200</v>
      </c>
      <c r="E90" s="19">
        <v>1.5</v>
      </c>
      <c r="F90" s="8">
        <f t="shared" si="7"/>
        <v>300</v>
      </c>
      <c r="G90" s="17">
        <v>1.55</v>
      </c>
      <c r="H90" s="8">
        <f t="shared" si="0"/>
        <v>310</v>
      </c>
      <c r="I90" s="17">
        <v>1.6</v>
      </c>
      <c r="J90" s="8">
        <f t="shared" si="1"/>
        <v>320</v>
      </c>
      <c r="K90" s="13">
        <f t="shared" si="2"/>
        <v>1.55</v>
      </c>
      <c r="L90" s="14">
        <f t="shared" si="3"/>
        <v>5.0000000000000044E-2</v>
      </c>
      <c r="M90" s="15">
        <f t="shared" si="4"/>
        <v>3.2258064516129059E-2</v>
      </c>
      <c r="N90" s="16">
        <f t="shared" si="5"/>
        <v>310</v>
      </c>
    </row>
    <row r="91" spans="1:14">
      <c r="A91" s="18">
        <v>86</v>
      </c>
      <c r="B91" s="24" t="s">
        <v>101</v>
      </c>
      <c r="C91" s="25" t="s">
        <v>17</v>
      </c>
      <c r="D91" s="25">
        <v>300</v>
      </c>
      <c r="E91" s="19">
        <v>1</v>
      </c>
      <c r="F91" s="8">
        <f t="shared" si="7"/>
        <v>300</v>
      </c>
      <c r="G91" s="17">
        <v>1.1000000000000001</v>
      </c>
      <c r="H91" s="8">
        <f t="shared" si="0"/>
        <v>330</v>
      </c>
      <c r="I91" s="17">
        <v>1.1499999999999999</v>
      </c>
      <c r="J91" s="8">
        <f t="shared" si="1"/>
        <v>345</v>
      </c>
      <c r="K91" s="13">
        <f t="shared" si="2"/>
        <v>1.0833333333333333</v>
      </c>
      <c r="L91" s="14">
        <f t="shared" si="3"/>
        <v>7.6376261582597305E-2</v>
      </c>
      <c r="M91" s="15">
        <f t="shared" si="4"/>
        <v>7.0501164537782129E-2</v>
      </c>
      <c r="N91" s="16">
        <f t="shared" si="5"/>
        <v>324</v>
      </c>
    </row>
    <row r="92" spans="1:14">
      <c r="A92" s="18">
        <v>87</v>
      </c>
      <c r="B92" s="24" t="s">
        <v>102</v>
      </c>
      <c r="C92" s="25" t="s">
        <v>17</v>
      </c>
      <c r="D92" s="25">
        <v>9</v>
      </c>
      <c r="E92" s="19">
        <v>200</v>
      </c>
      <c r="F92" s="8">
        <f t="shared" si="7"/>
        <v>1800</v>
      </c>
      <c r="G92" s="17">
        <v>205</v>
      </c>
      <c r="H92" s="8">
        <f t="shared" si="0"/>
        <v>1845</v>
      </c>
      <c r="I92" s="17">
        <v>210</v>
      </c>
      <c r="J92" s="8">
        <f t="shared" si="1"/>
        <v>1890</v>
      </c>
      <c r="K92" s="13">
        <f t="shared" si="2"/>
        <v>205</v>
      </c>
      <c r="L92" s="14">
        <f t="shared" si="3"/>
        <v>5</v>
      </c>
      <c r="M92" s="15">
        <f t="shared" si="4"/>
        <v>2.4390243902439025E-2</v>
      </c>
      <c r="N92" s="16">
        <f t="shared" si="5"/>
        <v>1845</v>
      </c>
    </row>
    <row r="93" spans="1:14" ht="25.5">
      <c r="A93" s="18">
        <v>88</v>
      </c>
      <c r="B93" s="24" t="s">
        <v>103</v>
      </c>
      <c r="C93" s="25" t="s">
        <v>17</v>
      </c>
      <c r="D93" s="25">
        <v>500</v>
      </c>
      <c r="E93" s="19">
        <v>0.7</v>
      </c>
      <c r="F93" s="8">
        <f t="shared" si="7"/>
        <v>350</v>
      </c>
      <c r="G93" s="17">
        <v>0.72</v>
      </c>
      <c r="H93" s="8">
        <f t="shared" si="0"/>
        <v>360</v>
      </c>
      <c r="I93" s="17">
        <v>0.75</v>
      </c>
      <c r="J93" s="8">
        <f t="shared" si="1"/>
        <v>375</v>
      </c>
      <c r="K93" s="13">
        <f t="shared" si="2"/>
        <v>0.72333333333333327</v>
      </c>
      <c r="L93" s="14">
        <f t="shared" si="3"/>
        <v>2.5166114784235857E-2</v>
      </c>
      <c r="M93" s="15">
        <f t="shared" si="4"/>
        <v>3.4791863757008101E-2</v>
      </c>
      <c r="N93" s="16">
        <f t="shared" si="5"/>
        <v>360</v>
      </c>
    </row>
    <row r="94" spans="1:14" ht="25.5">
      <c r="A94" s="18">
        <v>89</v>
      </c>
      <c r="B94" s="24" t="s">
        <v>104</v>
      </c>
      <c r="C94" s="25" t="s">
        <v>17</v>
      </c>
      <c r="D94" s="25">
        <v>500</v>
      </c>
      <c r="E94" s="19">
        <v>0.7</v>
      </c>
      <c r="F94" s="8">
        <f t="shared" si="7"/>
        <v>350</v>
      </c>
      <c r="G94" s="17">
        <v>0.72</v>
      </c>
      <c r="H94" s="8">
        <f t="shared" si="0"/>
        <v>360</v>
      </c>
      <c r="I94" s="17">
        <v>0.75</v>
      </c>
      <c r="J94" s="8">
        <f t="shared" si="1"/>
        <v>375</v>
      </c>
      <c r="K94" s="13">
        <f t="shared" si="2"/>
        <v>0.72333333333333327</v>
      </c>
      <c r="L94" s="14">
        <f t="shared" si="3"/>
        <v>2.5166114784235857E-2</v>
      </c>
      <c r="M94" s="15">
        <f t="shared" si="4"/>
        <v>3.4791863757008101E-2</v>
      </c>
      <c r="N94" s="16">
        <f t="shared" si="5"/>
        <v>360</v>
      </c>
    </row>
    <row r="95" spans="1:14" ht="25.5">
      <c r="A95" s="18">
        <v>90</v>
      </c>
      <c r="B95" s="24" t="s">
        <v>105</v>
      </c>
      <c r="C95" s="25" t="s">
        <v>17</v>
      </c>
      <c r="D95" s="25">
        <v>200</v>
      </c>
      <c r="E95" s="19">
        <v>1.5</v>
      </c>
      <c r="F95" s="8">
        <f t="shared" si="7"/>
        <v>300</v>
      </c>
      <c r="G95" s="17">
        <v>1.55</v>
      </c>
      <c r="H95" s="8">
        <f t="shared" si="0"/>
        <v>310</v>
      </c>
      <c r="I95" s="17">
        <v>1.6</v>
      </c>
      <c r="J95" s="8">
        <f t="shared" si="1"/>
        <v>320</v>
      </c>
      <c r="K95" s="13">
        <f t="shared" si="2"/>
        <v>1.55</v>
      </c>
      <c r="L95" s="14">
        <f t="shared" si="3"/>
        <v>5.0000000000000044E-2</v>
      </c>
      <c r="M95" s="15">
        <f t="shared" si="4"/>
        <v>3.2258064516129059E-2</v>
      </c>
      <c r="N95" s="16">
        <f t="shared" si="5"/>
        <v>310</v>
      </c>
    </row>
    <row r="96" spans="1:14">
      <c r="A96" s="18">
        <v>91</v>
      </c>
      <c r="B96" s="24" t="s">
        <v>106</v>
      </c>
      <c r="C96" s="25" t="s">
        <v>17</v>
      </c>
      <c r="D96" s="25">
        <v>200</v>
      </c>
      <c r="E96" s="19">
        <v>1.5</v>
      </c>
      <c r="F96" s="8">
        <f t="shared" si="7"/>
        <v>300</v>
      </c>
      <c r="G96" s="17">
        <v>1.55</v>
      </c>
      <c r="H96" s="8">
        <f t="shared" si="0"/>
        <v>310</v>
      </c>
      <c r="I96" s="17">
        <v>1.6</v>
      </c>
      <c r="J96" s="8">
        <f t="shared" si="1"/>
        <v>320</v>
      </c>
      <c r="K96" s="13">
        <f t="shared" si="2"/>
        <v>1.55</v>
      </c>
      <c r="L96" s="14">
        <f t="shared" si="3"/>
        <v>5.0000000000000044E-2</v>
      </c>
      <c r="M96" s="15">
        <f t="shared" si="4"/>
        <v>3.2258064516129059E-2</v>
      </c>
      <c r="N96" s="16">
        <f t="shared" si="5"/>
        <v>310</v>
      </c>
    </row>
    <row r="97" spans="1:14">
      <c r="A97" s="18">
        <v>92</v>
      </c>
      <c r="B97" s="24" t="s">
        <v>107</v>
      </c>
      <c r="C97" s="25" t="s">
        <v>17</v>
      </c>
      <c r="D97" s="25">
        <v>500</v>
      </c>
      <c r="E97" s="19">
        <v>0.6</v>
      </c>
      <c r="F97" s="8">
        <f t="shared" si="7"/>
        <v>300</v>
      </c>
      <c r="G97" s="17">
        <v>0.61</v>
      </c>
      <c r="H97" s="8">
        <f t="shared" si="0"/>
        <v>305</v>
      </c>
      <c r="I97" s="17">
        <v>0.62</v>
      </c>
      <c r="J97" s="8">
        <f t="shared" si="1"/>
        <v>310</v>
      </c>
      <c r="K97" s="13">
        <f t="shared" si="2"/>
        <v>0.61</v>
      </c>
      <c r="L97" s="14">
        <f t="shared" si="3"/>
        <v>1.0000000000000009E-2</v>
      </c>
      <c r="M97" s="15">
        <f t="shared" si="4"/>
        <v>1.6393442622950834E-2</v>
      </c>
      <c r="N97" s="16">
        <f t="shared" si="5"/>
        <v>305</v>
      </c>
    </row>
    <row r="98" spans="1:14">
      <c r="A98" s="18">
        <v>93</v>
      </c>
      <c r="B98" s="24" t="s">
        <v>108</v>
      </c>
      <c r="C98" s="25" t="s">
        <v>17</v>
      </c>
      <c r="D98" s="25">
        <v>800</v>
      </c>
      <c r="E98" s="19">
        <v>0.7</v>
      </c>
      <c r="F98" s="8">
        <f t="shared" si="7"/>
        <v>560</v>
      </c>
      <c r="G98" s="17">
        <v>0.72</v>
      </c>
      <c r="H98" s="8">
        <f t="shared" si="0"/>
        <v>576</v>
      </c>
      <c r="I98" s="17">
        <v>0.75</v>
      </c>
      <c r="J98" s="8">
        <f t="shared" si="1"/>
        <v>600</v>
      </c>
      <c r="K98" s="13">
        <f t="shared" si="2"/>
        <v>0.72333333333333327</v>
      </c>
      <c r="L98" s="14">
        <f t="shared" si="3"/>
        <v>2.5166114784235857E-2</v>
      </c>
      <c r="M98" s="15">
        <f t="shared" si="4"/>
        <v>3.4791863757008101E-2</v>
      </c>
      <c r="N98" s="16">
        <f t="shared" si="5"/>
        <v>576</v>
      </c>
    </row>
    <row r="99" spans="1:14">
      <c r="A99" s="18">
        <v>94</v>
      </c>
      <c r="B99" s="24" t="s">
        <v>109</v>
      </c>
      <c r="C99" s="25" t="s">
        <v>17</v>
      </c>
      <c r="D99" s="25">
        <v>500</v>
      </c>
      <c r="E99" s="19">
        <v>7</v>
      </c>
      <c r="F99" s="8">
        <f t="shared" si="7"/>
        <v>3500</v>
      </c>
      <c r="G99" s="17">
        <v>7.2</v>
      </c>
      <c r="H99" s="8">
        <f t="shared" si="0"/>
        <v>3600</v>
      </c>
      <c r="I99" s="17">
        <v>7.5</v>
      </c>
      <c r="J99" s="8">
        <f t="shared" si="1"/>
        <v>3750</v>
      </c>
      <c r="K99" s="13">
        <f t="shared" si="2"/>
        <v>7.2333333333333334</v>
      </c>
      <c r="L99" s="14">
        <f t="shared" si="3"/>
        <v>0.25166114784235832</v>
      </c>
      <c r="M99" s="15">
        <f t="shared" si="4"/>
        <v>3.479186375700806E-2</v>
      </c>
      <c r="N99" s="16">
        <f t="shared" si="5"/>
        <v>3615</v>
      </c>
    </row>
    <row r="100" spans="1:14">
      <c r="A100" s="18">
        <v>95</v>
      </c>
      <c r="B100" s="24" t="s">
        <v>110</v>
      </c>
      <c r="C100" s="25" t="s">
        <v>17</v>
      </c>
      <c r="D100" s="25">
        <v>3000</v>
      </c>
      <c r="E100" s="19">
        <v>2</v>
      </c>
      <c r="F100" s="8">
        <f t="shared" si="7"/>
        <v>6000</v>
      </c>
      <c r="G100" s="17">
        <v>2.1</v>
      </c>
      <c r="H100" s="8">
        <f t="shared" si="0"/>
        <v>6300</v>
      </c>
      <c r="I100" s="17">
        <v>2.2000000000000002</v>
      </c>
      <c r="J100" s="8">
        <f t="shared" si="1"/>
        <v>6600.0000000000009</v>
      </c>
      <c r="K100" s="13">
        <f t="shared" si="2"/>
        <v>2.1</v>
      </c>
      <c r="L100" s="14">
        <f t="shared" si="3"/>
        <v>0.10000000000000009</v>
      </c>
      <c r="M100" s="15">
        <f t="shared" si="4"/>
        <v>4.7619047619047658E-2</v>
      </c>
      <c r="N100" s="16">
        <f t="shared" si="5"/>
        <v>6300</v>
      </c>
    </row>
    <row r="101" spans="1:14">
      <c r="A101" s="18">
        <v>96</v>
      </c>
      <c r="B101" s="24" t="s">
        <v>111</v>
      </c>
      <c r="C101" s="25" t="s">
        <v>17</v>
      </c>
      <c r="D101" s="25">
        <v>200</v>
      </c>
      <c r="E101" s="19">
        <v>1.5</v>
      </c>
      <c r="F101" s="8">
        <f t="shared" si="7"/>
        <v>300</v>
      </c>
      <c r="G101" s="17">
        <v>1.55</v>
      </c>
      <c r="H101" s="8">
        <f t="shared" si="0"/>
        <v>310</v>
      </c>
      <c r="I101" s="17">
        <v>1.6</v>
      </c>
      <c r="J101" s="8">
        <f t="shared" si="1"/>
        <v>320</v>
      </c>
      <c r="K101" s="13">
        <f t="shared" si="2"/>
        <v>1.55</v>
      </c>
      <c r="L101" s="14">
        <f t="shared" si="3"/>
        <v>5.0000000000000044E-2</v>
      </c>
      <c r="M101" s="15">
        <f t="shared" si="4"/>
        <v>3.2258064516129059E-2</v>
      </c>
      <c r="N101" s="16">
        <f t="shared" si="5"/>
        <v>310</v>
      </c>
    </row>
    <row r="102" spans="1:14">
      <c r="A102" s="18">
        <v>97</v>
      </c>
      <c r="B102" s="24" t="s">
        <v>112</v>
      </c>
      <c r="C102" s="25" t="s">
        <v>17</v>
      </c>
      <c r="D102" s="25">
        <v>200</v>
      </c>
      <c r="E102" s="19">
        <v>1.5</v>
      </c>
      <c r="F102" s="8">
        <f t="shared" si="7"/>
        <v>300</v>
      </c>
      <c r="G102" s="17">
        <v>1.55</v>
      </c>
      <c r="H102" s="8">
        <f t="shared" si="0"/>
        <v>310</v>
      </c>
      <c r="I102" s="17">
        <v>1.6</v>
      </c>
      <c r="J102" s="8">
        <f t="shared" si="1"/>
        <v>320</v>
      </c>
      <c r="K102" s="13">
        <f t="shared" si="2"/>
        <v>1.55</v>
      </c>
      <c r="L102" s="14">
        <f t="shared" si="3"/>
        <v>5.0000000000000044E-2</v>
      </c>
      <c r="M102" s="15">
        <f t="shared" si="4"/>
        <v>3.2258064516129059E-2</v>
      </c>
      <c r="N102" s="16">
        <f t="shared" si="5"/>
        <v>310</v>
      </c>
    </row>
    <row r="103" spans="1:14">
      <c r="A103" s="18">
        <v>98</v>
      </c>
      <c r="B103" s="24" t="s">
        <v>113</v>
      </c>
      <c r="C103" s="25" t="s">
        <v>17</v>
      </c>
      <c r="D103" s="25">
        <v>1000</v>
      </c>
      <c r="E103" s="19">
        <v>9</v>
      </c>
      <c r="F103" s="8">
        <f t="shared" si="7"/>
        <v>9000</v>
      </c>
      <c r="G103" s="17">
        <v>9.1999999999999993</v>
      </c>
      <c r="H103" s="8">
        <f t="shared" si="0"/>
        <v>9200</v>
      </c>
      <c r="I103" s="17">
        <v>9.35</v>
      </c>
      <c r="J103" s="8">
        <f t="shared" si="1"/>
        <v>9350</v>
      </c>
      <c r="K103" s="13">
        <f t="shared" si="2"/>
        <v>9.1833333333333318</v>
      </c>
      <c r="L103" s="14">
        <f t="shared" si="3"/>
        <v>0.17559422921421211</v>
      </c>
      <c r="M103" s="15">
        <f t="shared" si="4"/>
        <v>1.91209686984623E-2</v>
      </c>
      <c r="N103" s="16">
        <f t="shared" si="5"/>
        <v>9180</v>
      </c>
    </row>
    <row r="104" spans="1:14" ht="25.5">
      <c r="A104" s="18">
        <v>99</v>
      </c>
      <c r="B104" s="24" t="s">
        <v>114</v>
      </c>
      <c r="C104" s="25" t="s">
        <v>17</v>
      </c>
      <c r="D104" s="25">
        <v>200</v>
      </c>
      <c r="E104" s="19">
        <v>1.5</v>
      </c>
      <c r="F104" s="8">
        <f t="shared" si="7"/>
        <v>300</v>
      </c>
      <c r="G104" s="17">
        <v>1.55</v>
      </c>
      <c r="H104" s="8">
        <f t="shared" si="0"/>
        <v>310</v>
      </c>
      <c r="I104" s="17">
        <v>1.6</v>
      </c>
      <c r="J104" s="8">
        <f t="shared" si="1"/>
        <v>320</v>
      </c>
      <c r="K104" s="13">
        <f t="shared" si="2"/>
        <v>1.55</v>
      </c>
      <c r="L104" s="14">
        <f t="shared" si="3"/>
        <v>5.0000000000000044E-2</v>
      </c>
      <c r="M104" s="15">
        <f t="shared" si="4"/>
        <v>3.2258064516129059E-2</v>
      </c>
      <c r="N104" s="16">
        <f t="shared" si="5"/>
        <v>310</v>
      </c>
    </row>
    <row r="105" spans="1:14">
      <c r="A105" s="18">
        <v>100</v>
      </c>
      <c r="B105" s="24" t="s">
        <v>115</v>
      </c>
      <c r="C105" s="25" t="s">
        <v>17</v>
      </c>
      <c r="D105" s="25">
        <v>5</v>
      </c>
      <c r="E105" s="19">
        <v>200</v>
      </c>
      <c r="F105" s="8">
        <f t="shared" si="7"/>
        <v>1000</v>
      </c>
      <c r="G105" s="17">
        <v>205</v>
      </c>
      <c r="H105" s="8">
        <f t="shared" si="0"/>
        <v>1025</v>
      </c>
      <c r="I105" s="17">
        <v>210</v>
      </c>
      <c r="J105" s="8">
        <f t="shared" si="1"/>
        <v>1050</v>
      </c>
      <c r="K105" s="13">
        <f t="shared" si="2"/>
        <v>205</v>
      </c>
      <c r="L105" s="14">
        <f t="shared" si="3"/>
        <v>5</v>
      </c>
      <c r="M105" s="15">
        <f t="shared" si="4"/>
        <v>2.4390243902439025E-2</v>
      </c>
      <c r="N105" s="16">
        <f t="shared" si="5"/>
        <v>1025</v>
      </c>
    </row>
    <row r="106" spans="1:14">
      <c r="A106" s="18">
        <v>101</v>
      </c>
      <c r="B106" s="24" t="s">
        <v>116</v>
      </c>
      <c r="C106" s="25" t="s">
        <v>17</v>
      </c>
      <c r="D106" s="25">
        <v>3</v>
      </c>
      <c r="E106" s="19">
        <v>200</v>
      </c>
      <c r="F106" s="8">
        <f t="shared" si="7"/>
        <v>600</v>
      </c>
      <c r="G106" s="17">
        <v>205</v>
      </c>
      <c r="H106" s="8">
        <f t="shared" si="0"/>
        <v>615</v>
      </c>
      <c r="I106" s="17">
        <v>210</v>
      </c>
      <c r="J106" s="8">
        <f t="shared" si="1"/>
        <v>630</v>
      </c>
      <c r="K106" s="13">
        <f t="shared" si="2"/>
        <v>205</v>
      </c>
      <c r="L106" s="14">
        <f t="shared" si="3"/>
        <v>5</v>
      </c>
      <c r="M106" s="15">
        <f t="shared" si="4"/>
        <v>2.4390243902439025E-2</v>
      </c>
      <c r="N106" s="16">
        <f t="shared" si="5"/>
        <v>615</v>
      </c>
    </row>
    <row r="107" spans="1:14">
      <c r="A107" s="18">
        <v>102</v>
      </c>
      <c r="B107" s="24" t="s">
        <v>117</v>
      </c>
      <c r="C107" s="25" t="s">
        <v>17</v>
      </c>
      <c r="D107" s="25">
        <v>10000</v>
      </c>
      <c r="E107" s="19">
        <v>0.7</v>
      </c>
      <c r="F107" s="8">
        <f t="shared" si="7"/>
        <v>7000</v>
      </c>
      <c r="G107" s="17">
        <v>0.72</v>
      </c>
      <c r="H107" s="8">
        <f t="shared" si="0"/>
        <v>7200</v>
      </c>
      <c r="I107" s="17">
        <v>0.75</v>
      </c>
      <c r="J107" s="8">
        <f t="shared" si="1"/>
        <v>7500</v>
      </c>
      <c r="K107" s="13">
        <f t="shared" si="2"/>
        <v>0.72333333333333327</v>
      </c>
      <c r="L107" s="14">
        <f t="shared" si="3"/>
        <v>2.5166114784235857E-2</v>
      </c>
      <c r="M107" s="15">
        <f t="shared" si="4"/>
        <v>3.4791863757008101E-2</v>
      </c>
      <c r="N107" s="16">
        <f t="shared" si="5"/>
        <v>7200</v>
      </c>
    </row>
    <row r="108" spans="1:14">
      <c r="A108" s="18">
        <v>103</v>
      </c>
      <c r="B108" s="24" t="s">
        <v>118</v>
      </c>
      <c r="C108" s="25" t="s">
        <v>17</v>
      </c>
      <c r="D108" s="25">
        <v>1500</v>
      </c>
      <c r="E108" s="19">
        <v>0.5</v>
      </c>
      <c r="F108" s="8">
        <f t="shared" si="7"/>
        <v>750</v>
      </c>
      <c r="G108" s="17">
        <v>0.52</v>
      </c>
      <c r="H108" s="8">
        <f t="shared" si="0"/>
        <v>780</v>
      </c>
      <c r="I108" s="17">
        <v>0.55000000000000004</v>
      </c>
      <c r="J108" s="8">
        <f t="shared" si="1"/>
        <v>825.00000000000011</v>
      </c>
      <c r="K108" s="13">
        <f t="shared" si="2"/>
        <v>0.52333333333333332</v>
      </c>
      <c r="L108" s="14">
        <f t="shared" si="3"/>
        <v>2.5166114784235857E-2</v>
      </c>
      <c r="M108" s="15">
        <f t="shared" si="4"/>
        <v>4.8088117422106731E-2</v>
      </c>
      <c r="N108" s="16">
        <f t="shared" si="5"/>
        <v>780</v>
      </c>
    </row>
    <row r="109" spans="1:14">
      <c r="A109" s="18">
        <v>104</v>
      </c>
      <c r="B109" s="24" t="s">
        <v>119</v>
      </c>
      <c r="C109" s="25" t="s">
        <v>17</v>
      </c>
      <c r="D109" s="25">
        <v>2200</v>
      </c>
      <c r="E109" s="19">
        <v>0.35</v>
      </c>
      <c r="F109" s="8">
        <f t="shared" si="7"/>
        <v>770</v>
      </c>
      <c r="G109" s="17">
        <v>0.36</v>
      </c>
      <c r="H109" s="8">
        <f t="shared" si="0"/>
        <v>792</v>
      </c>
      <c r="I109" s="17">
        <v>0.37</v>
      </c>
      <c r="J109" s="8">
        <f t="shared" si="1"/>
        <v>814</v>
      </c>
      <c r="K109" s="13">
        <f t="shared" si="2"/>
        <v>0.36000000000000004</v>
      </c>
      <c r="L109" s="14">
        <f t="shared" si="3"/>
        <v>1.0000000000000009E-2</v>
      </c>
      <c r="M109" s="15">
        <f t="shared" si="4"/>
        <v>2.7777777777777801E-2</v>
      </c>
      <c r="N109" s="16">
        <f t="shared" si="5"/>
        <v>792</v>
      </c>
    </row>
    <row r="110" spans="1:14">
      <c r="A110" s="18">
        <v>105</v>
      </c>
      <c r="B110" s="24" t="s">
        <v>120</v>
      </c>
      <c r="C110" s="25" t="s">
        <v>17</v>
      </c>
      <c r="D110" s="25">
        <v>15</v>
      </c>
      <c r="E110" s="19">
        <v>200</v>
      </c>
      <c r="F110" s="8">
        <f t="shared" si="7"/>
        <v>3000</v>
      </c>
      <c r="G110" s="17">
        <v>205</v>
      </c>
      <c r="H110" s="8">
        <f t="shared" si="0"/>
        <v>3075</v>
      </c>
      <c r="I110" s="17">
        <v>210</v>
      </c>
      <c r="J110" s="8">
        <f t="shared" si="1"/>
        <v>3150</v>
      </c>
      <c r="K110" s="13">
        <f t="shared" si="2"/>
        <v>205</v>
      </c>
      <c r="L110" s="14">
        <f t="shared" si="3"/>
        <v>5</v>
      </c>
      <c r="M110" s="15">
        <f t="shared" si="4"/>
        <v>2.4390243902439025E-2</v>
      </c>
      <c r="N110" s="16">
        <f t="shared" si="5"/>
        <v>3075</v>
      </c>
    </row>
    <row r="111" spans="1:14">
      <c r="A111" s="18">
        <v>106</v>
      </c>
      <c r="B111" s="24" t="s">
        <v>121</v>
      </c>
      <c r="C111" s="25" t="s">
        <v>17</v>
      </c>
      <c r="D111" s="25">
        <v>300</v>
      </c>
      <c r="E111" s="19">
        <v>1</v>
      </c>
      <c r="F111" s="8">
        <f t="shared" si="7"/>
        <v>300</v>
      </c>
      <c r="G111" s="17">
        <v>1.1000000000000001</v>
      </c>
      <c r="H111" s="8">
        <f t="shared" si="0"/>
        <v>330</v>
      </c>
      <c r="I111" s="17">
        <v>1.1499999999999999</v>
      </c>
      <c r="J111" s="8">
        <f t="shared" si="1"/>
        <v>345</v>
      </c>
      <c r="K111" s="13">
        <f t="shared" si="2"/>
        <v>1.0833333333333333</v>
      </c>
      <c r="L111" s="14">
        <f t="shared" si="3"/>
        <v>7.6376261582597305E-2</v>
      </c>
      <c r="M111" s="15">
        <f t="shared" si="4"/>
        <v>7.0501164537782129E-2</v>
      </c>
      <c r="N111" s="16">
        <f t="shared" si="5"/>
        <v>324</v>
      </c>
    </row>
    <row r="112" spans="1:14">
      <c r="A112" s="18">
        <v>107</v>
      </c>
      <c r="B112" s="24" t="s">
        <v>122</v>
      </c>
      <c r="C112" s="25" t="s">
        <v>17</v>
      </c>
      <c r="D112" s="25">
        <v>500</v>
      </c>
      <c r="E112" s="19">
        <v>14</v>
      </c>
      <c r="F112" s="8">
        <f t="shared" si="7"/>
        <v>7000</v>
      </c>
      <c r="G112" s="17">
        <v>14.5</v>
      </c>
      <c r="H112" s="8">
        <f t="shared" si="0"/>
        <v>7250</v>
      </c>
      <c r="I112" s="17">
        <v>14.75</v>
      </c>
      <c r="J112" s="8">
        <f t="shared" si="1"/>
        <v>7375</v>
      </c>
      <c r="K112" s="13">
        <f t="shared" si="2"/>
        <v>14.416666666666666</v>
      </c>
      <c r="L112" s="14">
        <f t="shared" si="3"/>
        <v>0.38188130791298663</v>
      </c>
      <c r="M112" s="15">
        <f t="shared" si="4"/>
        <v>2.6488876849455723E-2</v>
      </c>
      <c r="N112" s="16">
        <f t="shared" si="5"/>
        <v>7210</v>
      </c>
    </row>
    <row r="113" spans="1:14">
      <c r="A113" s="18">
        <v>108</v>
      </c>
      <c r="B113" s="24" t="s">
        <v>123</v>
      </c>
      <c r="C113" s="25" t="s">
        <v>17</v>
      </c>
      <c r="D113" s="25">
        <v>400</v>
      </c>
      <c r="E113" s="19">
        <v>7.5</v>
      </c>
      <c r="F113" s="8">
        <f t="shared" si="7"/>
        <v>3000</v>
      </c>
      <c r="G113" s="17">
        <v>7.6</v>
      </c>
      <c r="H113" s="8">
        <f t="shared" si="0"/>
        <v>3040</v>
      </c>
      <c r="I113" s="17">
        <v>7.7</v>
      </c>
      <c r="J113" s="8">
        <f t="shared" si="1"/>
        <v>3080</v>
      </c>
      <c r="K113" s="13">
        <f t="shared" si="2"/>
        <v>7.6000000000000005</v>
      </c>
      <c r="L113" s="14">
        <f t="shared" si="3"/>
        <v>0.10000000000000009</v>
      </c>
      <c r="M113" s="15">
        <f t="shared" si="4"/>
        <v>1.3157894736842117E-2</v>
      </c>
      <c r="N113" s="16">
        <f t="shared" si="5"/>
        <v>3040</v>
      </c>
    </row>
    <row r="114" spans="1:14" ht="21.75" customHeight="1">
      <c r="A114" s="18">
        <v>109</v>
      </c>
      <c r="B114" s="24" t="s">
        <v>124</v>
      </c>
      <c r="C114" s="25" t="s">
        <v>17</v>
      </c>
      <c r="D114" s="25">
        <v>500</v>
      </c>
      <c r="E114" s="19">
        <v>0.7</v>
      </c>
      <c r="F114" s="8">
        <f t="shared" si="7"/>
        <v>350</v>
      </c>
      <c r="G114" s="17">
        <v>0.72</v>
      </c>
      <c r="H114" s="8">
        <f t="shared" si="0"/>
        <v>360</v>
      </c>
      <c r="I114" s="17">
        <v>0.75</v>
      </c>
      <c r="J114" s="8">
        <f t="shared" si="1"/>
        <v>375</v>
      </c>
      <c r="K114" s="13">
        <f t="shared" si="2"/>
        <v>0.72333333333333327</v>
      </c>
      <c r="L114" s="14">
        <f t="shared" si="3"/>
        <v>2.5166114784235857E-2</v>
      </c>
      <c r="M114" s="15">
        <f t="shared" si="4"/>
        <v>3.4791863757008101E-2</v>
      </c>
      <c r="N114" s="16">
        <f t="shared" si="5"/>
        <v>360</v>
      </c>
    </row>
    <row r="115" spans="1:14">
      <c r="A115" s="18">
        <v>110</v>
      </c>
      <c r="B115" s="24" t="s">
        <v>125</v>
      </c>
      <c r="C115" s="25" t="s">
        <v>17</v>
      </c>
      <c r="D115" s="25">
        <v>300</v>
      </c>
      <c r="E115" s="19">
        <v>1</v>
      </c>
      <c r="F115" s="8">
        <f t="shared" si="7"/>
        <v>300</v>
      </c>
      <c r="G115" s="17">
        <v>1.1000000000000001</v>
      </c>
      <c r="H115" s="8">
        <f t="shared" si="0"/>
        <v>330</v>
      </c>
      <c r="I115" s="17">
        <v>1.1499999999999999</v>
      </c>
      <c r="J115" s="8">
        <f t="shared" si="1"/>
        <v>345</v>
      </c>
      <c r="K115" s="13">
        <f t="shared" si="2"/>
        <v>1.0833333333333333</v>
      </c>
      <c r="L115" s="14">
        <f t="shared" si="3"/>
        <v>7.6376261582597305E-2</v>
      </c>
      <c r="M115" s="15">
        <f t="shared" si="4"/>
        <v>7.0501164537782129E-2</v>
      </c>
      <c r="N115" s="16">
        <f t="shared" si="5"/>
        <v>324</v>
      </c>
    </row>
    <row r="116" spans="1:14">
      <c r="A116" s="18">
        <v>111</v>
      </c>
      <c r="B116" s="24" t="s">
        <v>126</v>
      </c>
      <c r="C116" s="25" t="s">
        <v>17</v>
      </c>
      <c r="D116" s="25">
        <v>500</v>
      </c>
      <c r="E116" s="19">
        <v>0.7</v>
      </c>
      <c r="F116" s="8">
        <f t="shared" si="7"/>
        <v>350</v>
      </c>
      <c r="G116" s="17">
        <v>0.72</v>
      </c>
      <c r="H116" s="8">
        <f t="shared" si="0"/>
        <v>360</v>
      </c>
      <c r="I116" s="17">
        <v>0.75</v>
      </c>
      <c r="J116" s="8">
        <f t="shared" si="1"/>
        <v>375</v>
      </c>
      <c r="K116" s="13">
        <f t="shared" si="2"/>
        <v>0.72333333333333327</v>
      </c>
      <c r="L116" s="14">
        <f t="shared" si="3"/>
        <v>2.5166114784235857E-2</v>
      </c>
      <c r="M116" s="15">
        <f t="shared" si="4"/>
        <v>3.4791863757008101E-2</v>
      </c>
      <c r="N116" s="16">
        <f t="shared" si="5"/>
        <v>360</v>
      </c>
    </row>
    <row r="117" spans="1:14">
      <c r="A117" s="18">
        <v>112</v>
      </c>
      <c r="B117" s="24" t="s">
        <v>127</v>
      </c>
      <c r="C117" s="25" t="s">
        <v>17</v>
      </c>
      <c r="D117" s="25">
        <v>300</v>
      </c>
      <c r="E117" s="19">
        <v>1</v>
      </c>
      <c r="F117" s="8">
        <f t="shared" si="7"/>
        <v>300</v>
      </c>
      <c r="G117" s="17">
        <v>1.1000000000000001</v>
      </c>
      <c r="H117" s="8">
        <f t="shared" si="0"/>
        <v>330</v>
      </c>
      <c r="I117" s="17">
        <v>1.1499999999999999</v>
      </c>
      <c r="J117" s="8">
        <f t="shared" si="1"/>
        <v>345</v>
      </c>
      <c r="K117" s="13">
        <f t="shared" si="2"/>
        <v>1.0833333333333333</v>
      </c>
      <c r="L117" s="14">
        <f t="shared" si="3"/>
        <v>7.6376261582597305E-2</v>
      </c>
      <c r="M117" s="15">
        <f t="shared" si="4"/>
        <v>7.0501164537782129E-2</v>
      </c>
      <c r="N117" s="16">
        <f t="shared" si="5"/>
        <v>324</v>
      </c>
    </row>
    <row r="118" spans="1:14">
      <c r="A118" s="18">
        <v>113</v>
      </c>
      <c r="B118" s="24" t="s">
        <v>128</v>
      </c>
      <c r="C118" s="25" t="s">
        <v>17</v>
      </c>
      <c r="D118" s="25">
        <v>100</v>
      </c>
      <c r="E118" s="19">
        <v>3</v>
      </c>
      <c r="F118" s="8">
        <f t="shared" si="7"/>
        <v>300</v>
      </c>
      <c r="G118" s="17">
        <v>3.1</v>
      </c>
      <c r="H118" s="8">
        <f t="shared" si="0"/>
        <v>310</v>
      </c>
      <c r="I118" s="17">
        <v>3.15</v>
      </c>
      <c r="J118" s="8">
        <f t="shared" si="1"/>
        <v>315</v>
      </c>
      <c r="K118" s="13">
        <f t="shared" si="2"/>
        <v>3.0833333333333335</v>
      </c>
      <c r="L118" s="14">
        <f t="shared" si="3"/>
        <v>7.6376261582597305E-2</v>
      </c>
      <c r="M118" s="15">
        <f t="shared" si="4"/>
        <v>2.4770679432193719E-2</v>
      </c>
      <c r="N118" s="16">
        <f t="shared" si="5"/>
        <v>308</v>
      </c>
    </row>
    <row r="119" spans="1:14">
      <c r="A119" s="18">
        <v>114</v>
      </c>
      <c r="B119" s="24" t="s">
        <v>129</v>
      </c>
      <c r="C119" s="25" t="s">
        <v>17</v>
      </c>
      <c r="D119" s="25">
        <v>100</v>
      </c>
      <c r="E119" s="19">
        <v>3</v>
      </c>
      <c r="F119" s="8">
        <f t="shared" si="7"/>
        <v>300</v>
      </c>
      <c r="G119" s="17">
        <v>3.1</v>
      </c>
      <c r="H119" s="8">
        <f t="shared" si="0"/>
        <v>310</v>
      </c>
      <c r="I119" s="17">
        <v>3.15</v>
      </c>
      <c r="J119" s="8">
        <f t="shared" si="1"/>
        <v>315</v>
      </c>
      <c r="K119" s="13">
        <f t="shared" si="2"/>
        <v>3.0833333333333335</v>
      </c>
      <c r="L119" s="14">
        <f t="shared" si="3"/>
        <v>7.6376261582597305E-2</v>
      </c>
      <c r="M119" s="15">
        <f t="shared" si="4"/>
        <v>2.4770679432193719E-2</v>
      </c>
      <c r="N119" s="16">
        <f t="shared" si="5"/>
        <v>308</v>
      </c>
    </row>
    <row r="120" spans="1:14" ht="25.5">
      <c r="A120" s="18">
        <v>115</v>
      </c>
      <c r="B120" s="24" t="s">
        <v>130</v>
      </c>
      <c r="C120" s="25" t="s">
        <v>17</v>
      </c>
      <c r="D120" s="25">
        <v>300</v>
      </c>
      <c r="E120" s="19">
        <v>1</v>
      </c>
      <c r="F120" s="8">
        <f t="shared" si="7"/>
        <v>300</v>
      </c>
      <c r="G120" s="17">
        <v>1.1000000000000001</v>
      </c>
      <c r="H120" s="8">
        <f t="shared" si="0"/>
        <v>330</v>
      </c>
      <c r="I120" s="17">
        <v>1.1499999999999999</v>
      </c>
      <c r="J120" s="8">
        <f t="shared" si="1"/>
        <v>345</v>
      </c>
      <c r="K120" s="13">
        <f t="shared" si="2"/>
        <v>1.0833333333333333</v>
      </c>
      <c r="L120" s="14">
        <f t="shared" si="3"/>
        <v>7.6376261582597305E-2</v>
      </c>
      <c r="M120" s="15">
        <f t="shared" si="4"/>
        <v>7.0501164537782129E-2</v>
      </c>
      <c r="N120" s="16">
        <f t="shared" si="5"/>
        <v>324</v>
      </c>
    </row>
    <row r="121" spans="1:14">
      <c r="A121" s="18">
        <v>116</v>
      </c>
      <c r="B121" s="24" t="s">
        <v>131</v>
      </c>
      <c r="C121" s="25" t="s">
        <v>17</v>
      </c>
      <c r="D121" s="25">
        <v>3300</v>
      </c>
      <c r="E121" s="19">
        <v>0.7</v>
      </c>
      <c r="F121" s="8">
        <f t="shared" si="7"/>
        <v>2310</v>
      </c>
      <c r="G121" s="17">
        <v>0.72</v>
      </c>
      <c r="H121" s="8">
        <f t="shared" si="0"/>
        <v>2376</v>
      </c>
      <c r="I121" s="17">
        <v>0.75</v>
      </c>
      <c r="J121" s="8">
        <f t="shared" si="1"/>
        <v>2475</v>
      </c>
      <c r="K121" s="13">
        <f t="shared" si="2"/>
        <v>0.72333333333333327</v>
      </c>
      <c r="L121" s="14">
        <f t="shared" si="3"/>
        <v>2.5166114784235857E-2</v>
      </c>
      <c r="M121" s="15">
        <f t="shared" si="4"/>
        <v>3.4791863757008101E-2</v>
      </c>
      <c r="N121" s="16">
        <f t="shared" si="5"/>
        <v>2376</v>
      </c>
    </row>
    <row r="122" spans="1:14">
      <c r="A122" s="18">
        <v>117</v>
      </c>
      <c r="B122" s="24" t="s">
        <v>132</v>
      </c>
      <c r="C122" s="25" t="s">
        <v>17</v>
      </c>
      <c r="D122" s="25">
        <v>200</v>
      </c>
      <c r="E122" s="19">
        <v>1.5</v>
      </c>
      <c r="F122" s="8">
        <f t="shared" si="7"/>
        <v>300</v>
      </c>
      <c r="G122" s="17">
        <v>1.55</v>
      </c>
      <c r="H122" s="8">
        <f t="shared" si="0"/>
        <v>310</v>
      </c>
      <c r="I122" s="17">
        <v>1.6</v>
      </c>
      <c r="J122" s="8">
        <f t="shared" si="1"/>
        <v>320</v>
      </c>
      <c r="K122" s="13">
        <f t="shared" si="2"/>
        <v>1.55</v>
      </c>
      <c r="L122" s="14">
        <f t="shared" si="3"/>
        <v>5.0000000000000044E-2</v>
      </c>
      <c r="M122" s="15">
        <f t="shared" si="4"/>
        <v>3.2258064516129059E-2</v>
      </c>
      <c r="N122" s="16">
        <f t="shared" si="5"/>
        <v>310</v>
      </c>
    </row>
    <row r="123" spans="1:14">
      <c r="A123" s="18">
        <v>118</v>
      </c>
      <c r="B123" s="24" t="s">
        <v>133</v>
      </c>
      <c r="C123" s="25" t="s">
        <v>17</v>
      </c>
      <c r="D123" s="25">
        <v>2</v>
      </c>
      <c r="E123" s="19">
        <v>300</v>
      </c>
      <c r="F123" s="8">
        <f t="shared" si="7"/>
        <v>600</v>
      </c>
      <c r="G123" s="17">
        <v>310</v>
      </c>
      <c r="H123" s="8">
        <f t="shared" si="0"/>
        <v>620</v>
      </c>
      <c r="I123" s="17">
        <v>320</v>
      </c>
      <c r="J123" s="8">
        <f t="shared" si="1"/>
        <v>640</v>
      </c>
      <c r="K123" s="13">
        <f t="shared" si="2"/>
        <v>310</v>
      </c>
      <c r="L123" s="14">
        <f t="shared" si="3"/>
        <v>10</v>
      </c>
      <c r="M123" s="15">
        <f t="shared" si="4"/>
        <v>3.2258064516129031E-2</v>
      </c>
      <c r="N123" s="16">
        <f t="shared" si="5"/>
        <v>620</v>
      </c>
    </row>
    <row r="124" spans="1:14">
      <c r="A124" s="18">
        <v>119</v>
      </c>
      <c r="B124" s="24" t="s">
        <v>134</v>
      </c>
      <c r="C124" s="25" t="s">
        <v>17</v>
      </c>
      <c r="D124" s="25">
        <v>200</v>
      </c>
      <c r="E124" s="19">
        <v>1.5</v>
      </c>
      <c r="F124" s="8">
        <f t="shared" si="7"/>
        <v>300</v>
      </c>
      <c r="G124" s="17">
        <v>1.55</v>
      </c>
      <c r="H124" s="8">
        <f t="shared" si="0"/>
        <v>310</v>
      </c>
      <c r="I124" s="17">
        <v>1.6</v>
      </c>
      <c r="J124" s="8">
        <f t="shared" si="1"/>
        <v>320</v>
      </c>
      <c r="K124" s="13">
        <f t="shared" si="2"/>
        <v>1.55</v>
      </c>
      <c r="L124" s="14">
        <f t="shared" si="3"/>
        <v>5.0000000000000044E-2</v>
      </c>
      <c r="M124" s="15">
        <f t="shared" si="4"/>
        <v>3.2258064516129059E-2</v>
      </c>
      <c r="N124" s="16">
        <f t="shared" si="5"/>
        <v>310</v>
      </c>
    </row>
    <row r="125" spans="1:14">
      <c r="A125" s="18">
        <v>120</v>
      </c>
      <c r="B125" s="24" t="s">
        <v>135</v>
      </c>
      <c r="C125" s="25" t="s">
        <v>17</v>
      </c>
      <c r="D125" s="25">
        <v>2</v>
      </c>
      <c r="E125" s="19">
        <v>300</v>
      </c>
      <c r="F125" s="8">
        <f t="shared" si="7"/>
        <v>600</v>
      </c>
      <c r="G125" s="17">
        <v>310</v>
      </c>
      <c r="H125" s="8">
        <f t="shared" si="0"/>
        <v>620</v>
      </c>
      <c r="I125" s="17">
        <v>320</v>
      </c>
      <c r="J125" s="8">
        <f t="shared" si="1"/>
        <v>640</v>
      </c>
      <c r="K125" s="13">
        <f t="shared" si="2"/>
        <v>310</v>
      </c>
      <c r="L125" s="14">
        <f t="shared" si="3"/>
        <v>10</v>
      </c>
      <c r="M125" s="15">
        <f t="shared" si="4"/>
        <v>3.2258064516129031E-2</v>
      </c>
      <c r="N125" s="16">
        <f t="shared" si="5"/>
        <v>620</v>
      </c>
    </row>
    <row r="126" spans="1:14">
      <c r="A126" s="18">
        <v>121</v>
      </c>
      <c r="B126" s="24" t="s">
        <v>136</v>
      </c>
      <c r="C126" s="25" t="s">
        <v>17</v>
      </c>
      <c r="D126" s="25">
        <v>3</v>
      </c>
      <c r="E126" s="19">
        <v>0.7</v>
      </c>
      <c r="F126" s="8">
        <f t="shared" si="7"/>
        <v>2.0999999999999996</v>
      </c>
      <c r="G126" s="17">
        <v>0.72</v>
      </c>
      <c r="H126" s="8">
        <f t="shared" si="0"/>
        <v>2.16</v>
      </c>
      <c r="I126" s="17">
        <v>0.75</v>
      </c>
      <c r="J126" s="8">
        <f t="shared" si="1"/>
        <v>2.25</v>
      </c>
      <c r="K126" s="13">
        <f t="shared" si="2"/>
        <v>0.72333333333333327</v>
      </c>
      <c r="L126" s="14">
        <f t="shared" si="3"/>
        <v>2.5166114784235857E-2</v>
      </c>
      <c r="M126" s="15">
        <f t="shared" si="4"/>
        <v>3.4791863757008101E-2</v>
      </c>
      <c r="N126" s="16">
        <f t="shared" si="5"/>
        <v>2.16</v>
      </c>
    </row>
    <row r="127" spans="1:14" ht="28.5" customHeight="1">
      <c r="A127" s="18">
        <v>122</v>
      </c>
      <c r="B127" s="24" t="s">
        <v>137</v>
      </c>
      <c r="C127" s="25" t="s">
        <v>17</v>
      </c>
      <c r="D127" s="25">
        <v>300</v>
      </c>
      <c r="E127" s="19">
        <v>1</v>
      </c>
      <c r="F127" s="8">
        <f t="shared" si="7"/>
        <v>300</v>
      </c>
      <c r="G127" s="17">
        <v>1.1000000000000001</v>
      </c>
      <c r="H127" s="8">
        <f t="shared" si="0"/>
        <v>330</v>
      </c>
      <c r="I127" s="17">
        <v>1.1499999999999999</v>
      </c>
      <c r="J127" s="8">
        <f t="shared" si="1"/>
        <v>345</v>
      </c>
      <c r="K127" s="13">
        <f t="shared" si="2"/>
        <v>1.0833333333333333</v>
      </c>
      <c r="L127" s="14">
        <f t="shared" si="3"/>
        <v>7.6376261582597305E-2</v>
      </c>
      <c r="M127" s="15">
        <f t="shared" si="4"/>
        <v>7.0501164537782129E-2</v>
      </c>
      <c r="N127" s="16">
        <f t="shared" si="5"/>
        <v>324</v>
      </c>
    </row>
    <row r="128" spans="1:14" ht="25.5">
      <c r="A128" s="18">
        <v>123</v>
      </c>
      <c r="B128" s="24" t="s">
        <v>138</v>
      </c>
      <c r="C128" s="25" t="s">
        <v>17</v>
      </c>
      <c r="D128" s="25">
        <v>300</v>
      </c>
      <c r="E128" s="19">
        <v>1</v>
      </c>
      <c r="F128" s="8">
        <f t="shared" si="7"/>
        <v>300</v>
      </c>
      <c r="G128" s="17">
        <v>1.1000000000000001</v>
      </c>
      <c r="H128" s="8">
        <f t="shared" si="0"/>
        <v>330</v>
      </c>
      <c r="I128" s="17">
        <v>1.1499999999999999</v>
      </c>
      <c r="J128" s="8">
        <f t="shared" si="1"/>
        <v>345</v>
      </c>
      <c r="K128" s="13">
        <f t="shared" si="2"/>
        <v>1.0833333333333333</v>
      </c>
      <c r="L128" s="14">
        <f t="shared" si="3"/>
        <v>7.6376261582597305E-2</v>
      </c>
      <c r="M128" s="15">
        <f t="shared" si="4"/>
        <v>7.0501164537782129E-2</v>
      </c>
      <c r="N128" s="16">
        <f t="shared" si="5"/>
        <v>324</v>
      </c>
    </row>
    <row r="129" spans="1:14">
      <c r="A129" s="18">
        <v>124</v>
      </c>
      <c r="B129" s="24" t="s">
        <v>139</v>
      </c>
      <c r="C129" s="25" t="s">
        <v>17</v>
      </c>
      <c r="D129" s="25">
        <v>2500</v>
      </c>
      <c r="E129" s="19">
        <v>0.35</v>
      </c>
      <c r="F129" s="8">
        <f t="shared" si="7"/>
        <v>875</v>
      </c>
      <c r="G129" s="17">
        <v>0.36</v>
      </c>
      <c r="H129" s="8">
        <f t="shared" si="0"/>
        <v>900</v>
      </c>
      <c r="I129" s="17">
        <v>0.37</v>
      </c>
      <c r="J129" s="8">
        <f t="shared" si="1"/>
        <v>925</v>
      </c>
      <c r="K129" s="13">
        <f t="shared" si="2"/>
        <v>0.36000000000000004</v>
      </c>
      <c r="L129" s="14">
        <f t="shared" si="3"/>
        <v>1.0000000000000009E-2</v>
      </c>
      <c r="M129" s="15">
        <f t="shared" si="4"/>
        <v>2.7777777777777801E-2</v>
      </c>
      <c r="N129" s="16">
        <f t="shared" si="5"/>
        <v>900</v>
      </c>
    </row>
    <row r="130" spans="1:14">
      <c r="A130" s="18">
        <v>125</v>
      </c>
      <c r="B130" s="24" t="s">
        <v>140</v>
      </c>
      <c r="C130" s="25" t="s">
        <v>17</v>
      </c>
      <c r="D130" s="25">
        <v>2500</v>
      </c>
      <c r="E130" s="19">
        <v>0.35</v>
      </c>
      <c r="F130" s="8">
        <f t="shared" si="7"/>
        <v>875</v>
      </c>
      <c r="G130" s="17">
        <v>0.36</v>
      </c>
      <c r="H130" s="8">
        <f t="shared" si="0"/>
        <v>900</v>
      </c>
      <c r="I130" s="17">
        <v>0.37</v>
      </c>
      <c r="J130" s="8">
        <f t="shared" si="1"/>
        <v>925</v>
      </c>
      <c r="K130" s="13">
        <f t="shared" si="2"/>
        <v>0.36000000000000004</v>
      </c>
      <c r="L130" s="14">
        <f t="shared" si="3"/>
        <v>1.0000000000000009E-2</v>
      </c>
      <c r="M130" s="15">
        <f t="shared" si="4"/>
        <v>2.7777777777777801E-2</v>
      </c>
      <c r="N130" s="16">
        <f t="shared" si="5"/>
        <v>900</v>
      </c>
    </row>
    <row r="131" spans="1:14" ht="24.75" customHeight="1">
      <c r="A131" s="18">
        <v>126</v>
      </c>
      <c r="B131" s="24" t="s">
        <v>141</v>
      </c>
      <c r="C131" s="25" t="s">
        <v>17</v>
      </c>
      <c r="D131" s="25">
        <v>2</v>
      </c>
      <c r="E131" s="19">
        <v>300</v>
      </c>
      <c r="F131" s="8">
        <f t="shared" si="7"/>
        <v>600</v>
      </c>
      <c r="G131" s="17">
        <v>310</v>
      </c>
      <c r="H131" s="8">
        <f t="shared" si="0"/>
        <v>620</v>
      </c>
      <c r="I131" s="17">
        <v>320</v>
      </c>
      <c r="J131" s="8">
        <f t="shared" si="1"/>
        <v>640</v>
      </c>
      <c r="K131" s="13">
        <f t="shared" si="2"/>
        <v>310</v>
      </c>
      <c r="L131" s="14">
        <f t="shared" si="3"/>
        <v>10</v>
      </c>
      <c r="M131" s="15">
        <f t="shared" si="4"/>
        <v>3.2258064516129031E-2</v>
      </c>
      <c r="N131" s="16">
        <f t="shared" si="5"/>
        <v>620</v>
      </c>
    </row>
    <row r="132" spans="1:14">
      <c r="A132" s="18">
        <v>127</v>
      </c>
      <c r="B132" s="24" t="s">
        <v>142</v>
      </c>
      <c r="C132" s="25" t="s">
        <v>17</v>
      </c>
      <c r="D132" s="25">
        <v>3</v>
      </c>
      <c r="E132" s="19">
        <v>250</v>
      </c>
      <c r="F132" s="8">
        <f t="shared" si="7"/>
        <v>750</v>
      </c>
      <c r="G132" s="17">
        <v>255</v>
      </c>
      <c r="H132" s="8">
        <f t="shared" si="0"/>
        <v>765</v>
      </c>
      <c r="I132" s="17">
        <v>260</v>
      </c>
      <c r="J132" s="8">
        <f t="shared" si="1"/>
        <v>780</v>
      </c>
      <c r="K132" s="13">
        <f t="shared" si="2"/>
        <v>255</v>
      </c>
      <c r="L132" s="14">
        <f t="shared" si="3"/>
        <v>5</v>
      </c>
      <c r="M132" s="15">
        <f t="shared" si="4"/>
        <v>1.9607843137254902E-2</v>
      </c>
      <c r="N132" s="16">
        <f t="shared" si="5"/>
        <v>765</v>
      </c>
    </row>
    <row r="133" spans="1:14">
      <c r="A133" s="18">
        <v>128</v>
      </c>
      <c r="B133" s="24" t="s">
        <v>143</v>
      </c>
      <c r="C133" s="25" t="s">
        <v>17</v>
      </c>
      <c r="D133" s="25">
        <v>5</v>
      </c>
      <c r="E133" s="19">
        <v>250</v>
      </c>
      <c r="F133" s="8">
        <f t="shared" si="7"/>
        <v>1250</v>
      </c>
      <c r="G133" s="17">
        <v>255</v>
      </c>
      <c r="H133" s="8">
        <f t="shared" si="0"/>
        <v>1275</v>
      </c>
      <c r="I133" s="17">
        <v>260</v>
      </c>
      <c r="J133" s="8">
        <f t="shared" si="1"/>
        <v>1300</v>
      </c>
      <c r="K133" s="13">
        <f t="shared" si="2"/>
        <v>255</v>
      </c>
      <c r="L133" s="14">
        <f t="shared" si="3"/>
        <v>5</v>
      </c>
      <c r="M133" s="15">
        <f t="shared" si="4"/>
        <v>1.9607843137254902E-2</v>
      </c>
      <c r="N133" s="16">
        <f t="shared" si="5"/>
        <v>1275</v>
      </c>
    </row>
    <row r="134" spans="1:14">
      <c r="A134" s="18">
        <v>129</v>
      </c>
      <c r="B134" s="24" t="s">
        <v>144</v>
      </c>
      <c r="C134" s="25" t="s">
        <v>17</v>
      </c>
      <c r="D134" s="25">
        <v>300</v>
      </c>
      <c r="E134" s="19">
        <v>1</v>
      </c>
      <c r="F134" s="8">
        <f t="shared" si="7"/>
        <v>300</v>
      </c>
      <c r="G134" s="17">
        <v>1.1000000000000001</v>
      </c>
      <c r="H134" s="8">
        <f t="shared" si="0"/>
        <v>330</v>
      </c>
      <c r="I134" s="17">
        <v>1.1499999999999999</v>
      </c>
      <c r="J134" s="8">
        <f t="shared" si="1"/>
        <v>345</v>
      </c>
      <c r="K134" s="13">
        <f t="shared" si="2"/>
        <v>1.0833333333333333</v>
      </c>
      <c r="L134" s="14">
        <f t="shared" si="3"/>
        <v>7.6376261582597305E-2</v>
      </c>
      <c r="M134" s="15">
        <f t="shared" si="4"/>
        <v>7.0501164537782129E-2</v>
      </c>
      <c r="N134" s="16">
        <f t="shared" si="5"/>
        <v>324</v>
      </c>
    </row>
    <row r="135" spans="1:14" ht="18.75" customHeight="1">
      <c r="A135" s="18">
        <v>130</v>
      </c>
      <c r="B135" s="24" t="s">
        <v>145</v>
      </c>
      <c r="C135" s="25" t="s">
        <v>17</v>
      </c>
      <c r="D135" s="25">
        <v>7000</v>
      </c>
      <c r="E135" s="19">
        <v>0.7</v>
      </c>
      <c r="F135" s="8">
        <f t="shared" ref="F135:F170" si="8">D135*E135</f>
        <v>4900</v>
      </c>
      <c r="G135" s="17">
        <v>0.72</v>
      </c>
      <c r="H135" s="8">
        <f t="shared" si="0"/>
        <v>5040</v>
      </c>
      <c r="I135" s="17">
        <v>0.75</v>
      </c>
      <c r="J135" s="8">
        <f t="shared" si="1"/>
        <v>5250</v>
      </c>
      <c r="K135" s="13">
        <f t="shared" si="2"/>
        <v>0.72333333333333327</v>
      </c>
      <c r="L135" s="14">
        <f t="shared" si="3"/>
        <v>2.5166114784235857E-2</v>
      </c>
      <c r="M135" s="15">
        <f t="shared" si="4"/>
        <v>3.4791863757008101E-2</v>
      </c>
      <c r="N135" s="16">
        <f t="shared" si="5"/>
        <v>5040</v>
      </c>
    </row>
    <row r="136" spans="1:14">
      <c r="A136" s="18">
        <v>131</v>
      </c>
      <c r="B136" s="24" t="s">
        <v>146</v>
      </c>
      <c r="C136" s="25" t="s">
        <v>17</v>
      </c>
      <c r="D136" s="25">
        <v>5000</v>
      </c>
      <c r="E136" s="19">
        <v>0.7</v>
      </c>
      <c r="F136" s="8">
        <f t="shared" si="8"/>
        <v>3500</v>
      </c>
      <c r="G136" s="17">
        <v>0.72</v>
      </c>
      <c r="H136" s="8">
        <f t="shared" si="0"/>
        <v>3600</v>
      </c>
      <c r="I136" s="17">
        <v>0.75</v>
      </c>
      <c r="J136" s="8">
        <f t="shared" si="1"/>
        <v>3750</v>
      </c>
      <c r="K136" s="13">
        <f t="shared" si="2"/>
        <v>0.72333333333333327</v>
      </c>
      <c r="L136" s="14">
        <f t="shared" si="3"/>
        <v>2.5166114784235857E-2</v>
      </c>
      <c r="M136" s="15">
        <f t="shared" si="4"/>
        <v>3.4791863757008101E-2</v>
      </c>
      <c r="N136" s="16">
        <f t="shared" si="5"/>
        <v>3600</v>
      </c>
    </row>
    <row r="137" spans="1:14">
      <c r="A137" s="18">
        <v>132</v>
      </c>
      <c r="B137" s="24" t="s">
        <v>147</v>
      </c>
      <c r="C137" s="25" t="s">
        <v>17</v>
      </c>
      <c r="D137" s="25">
        <v>5000</v>
      </c>
      <c r="E137" s="19">
        <v>0.7</v>
      </c>
      <c r="F137" s="8">
        <f t="shared" si="8"/>
        <v>3500</v>
      </c>
      <c r="G137" s="17">
        <v>0.72</v>
      </c>
      <c r="H137" s="8">
        <f t="shared" si="0"/>
        <v>3600</v>
      </c>
      <c r="I137" s="17">
        <v>0.75</v>
      </c>
      <c r="J137" s="8">
        <f t="shared" si="1"/>
        <v>3750</v>
      </c>
      <c r="K137" s="13">
        <f t="shared" si="2"/>
        <v>0.72333333333333327</v>
      </c>
      <c r="L137" s="14">
        <f t="shared" si="3"/>
        <v>2.5166114784235857E-2</v>
      </c>
      <c r="M137" s="15">
        <f t="shared" si="4"/>
        <v>3.4791863757008101E-2</v>
      </c>
      <c r="N137" s="16">
        <f t="shared" si="5"/>
        <v>3600</v>
      </c>
    </row>
    <row r="138" spans="1:14">
      <c r="A138" s="18">
        <v>133</v>
      </c>
      <c r="B138" s="24" t="s">
        <v>148</v>
      </c>
      <c r="C138" s="25" t="s">
        <v>17</v>
      </c>
      <c r="D138" s="25">
        <v>500</v>
      </c>
      <c r="E138" s="19">
        <v>0.7</v>
      </c>
      <c r="F138" s="8">
        <f t="shared" si="8"/>
        <v>350</v>
      </c>
      <c r="G138" s="17">
        <v>0.72</v>
      </c>
      <c r="H138" s="8">
        <f t="shared" si="0"/>
        <v>360</v>
      </c>
      <c r="I138" s="17">
        <v>0.75</v>
      </c>
      <c r="J138" s="8">
        <f t="shared" si="1"/>
        <v>375</v>
      </c>
      <c r="K138" s="13">
        <f t="shared" si="2"/>
        <v>0.72333333333333327</v>
      </c>
      <c r="L138" s="14">
        <f t="shared" si="3"/>
        <v>2.5166114784235857E-2</v>
      </c>
      <c r="M138" s="15">
        <f t="shared" si="4"/>
        <v>3.4791863757008101E-2</v>
      </c>
      <c r="N138" s="16">
        <f t="shared" si="5"/>
        <v>360</v>
      </c>
    </row>
    <row r="139" spans="1:14" ht="25.5">
      <c r="A139" s="18">
        <v>134</v>
      </c>
      <c r="B139" s="24" t="s">
        <v>149</v>
      </c>
      <c r="C139" s="25" t="s">
        <v>17</v>
      </c>
      <c r="D139" s="25">
        <v>8000</v>
      </c>
      <c r="E139" s="19">
        <v>0.7</v>
      </c>
      <c r="F139" s="8">
        <f t="shared" si="8"/>
        <v>5600</v>
      </c>
      <c r="G139" s="17">
        <v>0.72</v>
      </c>
      <c r="H139" s="8">
        <f t="shared" si="0"/>
        <v>5760</v>
      </c>
      <c r="I139" s="17">
        <v>0.75</v>
      </c>
      <c r="J139" s="8">
        <f t="shared" si="1"/>
        <v>6000</v>
      </c>
      <c r="K139" s="13">
        <f t="shared" si="2"/>
        <v>0.72333333333333327</v>
      </c>
      <c r="L139" s="14">
        <f t="shared" si="3"/>
        <v>2.5166114784235857E-2</v>
      </c>
      <c r="M139" s="15">
        <f t="shared" si="4"/>
        <v>3.4791863757008101E-2</v>
      </c>
      <c r="N139" s="16">
        <f t="shared" si="5"/>
        <v>5760</v>
      </c>
    </row>
    <row r="140" spans="1:14">
      <c r="A140" s="18">
        <v>135</v>
      </c>
      <c r="B140" s="24" t="s">
        <v>150</v>
      </c>
      <c r="C140" s="25" t="s">
        <v>17</v>
      </c>
      <c r="D140" s="25">
        <v>100</v>
      </c>
      <c r="E140" s="19">
        <v>3</v>
      </c>
      <c r="F140" s="8">
        <f t="shared" si="8"/>
        <v>300</v>
      </c>
      <c r="G140" s="17">
        <v>3.1</v>
      </c>
      <c r="H140" s="8">
        <f t="shared" si="0"/>
        <v>310</v>
      </c>
      <c r="I140" s="17">
        <v>3.15</v>
      </c>
      <c r="J140" s="8">
        <f t="shared" si="1"/>
        <v>315</v>
      </c>
      <c r="K140" s="13">
        <f t="shared" si="2"/>
        <v>3.0833333333333335</v>
      </c>
      <c r="L140" s="14">
        <f t="shared" si="3"/>
        <v>7.6376261582597305E-2</v>
      </c>
      <c r="M140" s="15">
        <f t="shared" si="4"/>
        <v>2.4770679432193719E-2</v>
      </c>
      <c r="N140" s="16">
        <f t="shared" si="5"/>
        <v>308</v>
      </c>
    </row>
    <row r="141" spans="1:14">
      <c r="A141" s="18">
        <v>136</v>
      </c>
      <c r="B141" s="24" t="s">
        <v>151</v>
      </c>
      <c r="C141" s="25" t="s">
        <v>17</v>
      </c>
      <c r="D141" s="25">
        <v>300</v>
      </c>
      <c r="E141" s="19">
        <v>1</v>
      </c>
      <c r="F141" s="8">
        <f t="shared" si="8"/>
        <v>300</v>
      </c>
      <c r="G141" s="17">
        <v>1.1000000000000001</v>
      </c>
      <c r="H141" s="8">
        <f t="shared" si="0"/>
        <v>330</v>
      </c>
      <c r="I141" s="17">
        <v>1.1499999999999999</v>
      </c>
      <c r="J141" s="8">
        <f t="shared" si="1"/>
        <v>345</v>
      </c>
      <c r="K141" s="13">
        <f t="shared" si="2"/>
        <v>1.0833333333333333</v>
      </c>
      <c r="L141" s="14">
        <f t="shared" si="3"/>
        <v>7.6376261582597305E-2</v>
      </c>
      <c r="M141" s="15">
        <f t="shared" si="4"/>
        <v>7.0501164537782129E-2</v>
      </c>
      <c r="N141" s="16">
        <f t="shared" si="5"/>
        <v>324</v>
      </c>
    </row>
    <row r="142" spans="1:14">
      <c r="A142" s="18">
        <v>137</v>
      </c>
      <c r="B142" s="24" t="s">
        <v>152</v>
      </c>
      <c r="C142" s="25" t="s">
        <v>17</v>
      </c>
      <c r="D142" s="25">
        <v>100</v>
      </c>
      <c r="E142" s="19">
        <v>7.85</v>
      </c>
      <c r="F142" s="8">
        <f t="shared" si="8"/>
        <v>785</v>
      </c>
      <c r="G142" s="17">
        <v>8</v>
      </c>
      <c r="H142" s="8">
        <f t="shared" si="0"/>
        <v>800</v>
      </c>
      <c r="I142" s="17">
        <v>8.15</v>
      </c>
      <c r="J142" s="8">
        <f t="shared" si="1"/>
        <v>815</v>
      </c>
      <c r="K142" s="13">
        <f t="shared" si="2"/>
        <v>8</v>
      </c>
      <c r="L142" s="14">
        <f t="shared" si="3"/>
        <v>0.15000000000000036</v>
      </c>
      <c r="M142" s="15">
        <f t="shared" si="4"/>
        <v>1.8750000000000044E-2</v>
      </c>
      <c r="N142" s="16">
        <f t="shared" si="5"/>
        <v>800</v>
      </c>
    </row>
    <row r="143" spans="1:14">
      <c r="A143" s="18">
        <v>138</v>
      </c>
      <c r="B143" s="24" t="s">
        <v>153</v>
      </c>
      <c r="C143" s="25" t="s">
        <v>17</v>
      </c>
      <c r="D143" s="25">
        <v>100</v>
      </c>
      <c r="E143" s="19">
        <v>6.15</v>
      </c>
      <c r="F143" s="8">
        <f t="shared" si="8"/>
        <v>615</v>
      </c>
      <c r="G143" s="17">
        <v>6.5</v>
      </c>
      <c r="H143" s="8">
        <f t="shared" si="0"/>
        <v>650</v>
      </c>
      <c r="I143" s="17">
        <v>6.85</v>
      </c>
      <c r="J143" s="8">
        <f t="shared" si="1"/>
        <v>685</v>
      </c>
      <c r="K143" s="13">
        <f t="shared" si="2"/>
        <v>6.5</v>
      </c>
      <c r="L143" s="14">
        <f t="shared" si="3"/>
        <v>0.34999999999999964</v>
      </c>
      <c r="M143" s="15">
        <f t="shared" si="4"/>
        <v>5.3846153846153794E-2</v>
      </c>
      <c r="N143" s="16">
        <f t="shared" si="5"/>
        <v>650</v>
      </c>
    </row>
    <row r="144" spans="1:14">
      <c r="A144" s="18">
        <v>139</v>
      </c>
      <c r="B144" s="24" t="s">
        <v>154</v>
      </c>
      <c r="C144" s="25" t="s">
        <v>17</v>
      </c>
      <c r="D144" s="25">
        <v>500</v>
      </c>
      <c r="E144" s="19">
        <v>0.7</v>
      </c>
      <c r="F144" s="8">
        <f t="shared" si="8"/>
        <v>350</v>
      </c>
      <c r="G144" s="17">
        <v>0.72</v>
      </c>
      <c r="H144" s="8">
        <f t="shared" si="0"/>
        <v>360</v>
      </c>
      <c r="I144" s="17">
        <v>0.75</v>
      </c>
      <c r="J144" s="8">
        <f t="shared" si="1"/>
        <v>375</v>
      </c>
      <c r="K144" s="13">
        <f t="shared" si="2"/>
        <v>0.72333333333333327</v>
      </c>
      <c r="L144" s="14">
        <f t="shared" si="3"/>
        <v>2.5166114784235857E-2</v>
      </c>
      <c r="M144" s="15">
        <f t="shared" si="4"/>
        <v>3.4791863757008101E-2</v>
      </c>
      <c r="N144" s="16">
        <f t="shared" si="5"/>
        <v>360</v>
      </c>
    </row>
    <row r="145" spans="1:14">
      <c r="A145" s="18">
        <v>140</v>
      </c>
      <c r="B145" s="24" t="s">
        <v>155</v>
      </c>
      <c r="C145" s="25" t="s">
        <v>17</v>
      </c>
      <c r="D145" s="25">
        <v>200</v>
      </c>
      <c r="E145" s="19">
        <v>1.5</v>
      </c>
      <c r="F145" s="8">
        <f t="shared" si="8"/>
        <v>300</v>
      </c>
      <c r="G145" s="17">
        <v>1.55</v>
      </c>
      <c r="H145" s="8">
        <f t="shared" si="0"/>
        <v>310</v>
      </c>
      <c r="I145" s="17">
        <v>1.6</v>
      </c>
      <c r="J145" s="8">
        <f t="shared" si="1"/>
        <v>320</v>
      </c>
      <c r="K145" s="13">
        <f t="shared" si="2"/>
        <v>1.55</v>
      </c>
      <c r="L145" s="14">
        <f t="shared" si="3"/>
        <v>5.0000000000000044E-2</v>
      </c>
      <c r="M145" s="15">
        <f t="shared" si="4"/>
        <v>3.2258064516129059E-2</v>
      </c>
      <c r="N145" s="16">
        <f t="shared" si="5"/>
        <v>310</v>
      </c>
    </row>
    <row r="146" spans="1:14" ht="33" customHeight="1">
      <c r="A146" s="18">
        <v>141</v>
      </c>
      <c r="B146" s="24" t="s">
        <v>156</v>
      </c>
      <c r="C146" s="25" t="s">
        <v>17</v>
      </c>
      <c r="D146" s="25">
        <v>3</v>
      </c>
      <c r="E146" s="19">
        <v>200</v>
      </c>
      <c r="F146" s="8">
        <f t="shared" si="8"/>
        <v>600</v>
      </c>
      <c r="G146" s="17">
        <v>205</v>
      </c>
      <c r="H146" s="8">
        <f t="shared" si="0"/>
        <v>615</v>
      </c>
      <c r="I146" s="17">
        <v>210</v>
      </c>
      <c r="J146" s="8">
        <f t="shared" si="1"/>
        <v>630</v>
      </c>
      <c r="K146" s="13">
        <f t="shared" si="2"/>
        <v>205</v>
      </c>
      <c r="L146" s="14">
        <f t="shared" si="3"/>
        <v>5</v>
      </c>
      <c r="M146" s="15">
        <f t="shared" si="4"/>
        <v>2.4390243902439025E-2</v>
      </c>
      <c r="N146" s="16">
        <f t="shared" si="5"/>
        <v>615</v>
      </c>
    </row>
    <row r="147" spans="1:14" ht="25.5" customHeight="1">
      <c r="A147" s="18">
        <v>142</v>
      </c>
      <c r="B147" s="24" t="s">
        <v>157</v>
      </c>
      <c r="C147" s="25" t="s">
        <v>17</v>
      </c>
      <c r="D147" s="25">
        <v>2</v>
      </c>
      <c r="E147" s="19">
        <v>300</v>
      </c>
      <c r="F147" s="8">
        <f t="shared" si="8"/>
        <v>600</v>
      </c>
      <c r="G147" s="17">
        <v>305</v>
      </c>
      <c r="H147" s="8">
        <f t="shared" si="0"/>
        <v>610</v>
      </c>
      <c r="I147" s="17">
        <v>310</v>
      </c>
      <c r="J147" s="8">
        <f t="shared" si="1"/>
        <v>620</v>
      </c>
      <c r="K147" s="13">
        <f t="shared" si="2"/>
        <v>305</v>
      </c>
      <c r="L147" s="14">
        <f t="shared" si="3"/>
        <v>5</v>
      </c>
      <c r="M147" s="15">
        <f t="shared" si="4"/>
        <v>1.6393442622950821E-2</v>
      </c>
      <c r="N147" s="16">
        <f t="shared" si="5"/>
        <v>610</v>
      </c>
    </row>
    <row r="148" spans="1:14">
      <c r="A148" s="18">
        <v>143</v>
      </c>
      <c r="B148" s="24" t="s">
        <v>158</v>
      </c>
      <c r="C148" s="25" t="s">
        <v>17</v>
      </c>
      <c r="D148" s="25">
        <v>6000</v>
      </c>
      <c r="E148" s="19">
        <v>0.22</v>
      </c>
      <c r="F148" s="8">
        <f t="shared" si="8"/>
        <v>1320</v>
      </c>
      <c r="G148" s="17">
        <v>0.23</v>
      </c>
      <c r="H148" s="8">
        <f t="shared" si="0"/>
        <v>1380</v>
      </c>
      <c r="I148" s="17">
        <v>0.25</v>
      </c>
      <c r="J148" s="8">
        <f t="shared" si="1"/>
        <v>1500</v>
      </c>
      <c r="K148" s="13">
        <f t="shared" si="2"/>
        <v>0.23333333333333331</v>
      </c>
      <c r="L148" s="14">
        <f t="shared" si="3"/>
        <v>1.5275252316519465E-2</v>
      </c>
      <c r="M148" s="15">
        <f t="shared" si="4"/>
        <v>6.5465367070797711E-2</v>
      </c>
      <c r="N148" s="16">
        <f t="shared" si="5"/>
        <v>1380</v>
      </c>
    </row>
    <row r="149" spans="1:14" ht="12.75" customHeight="1">
      <c r="A149" s="18">
        <v>144</v>
      </c>
      <c r="B149" s="24" t="s">
        <v>159</v>
      </c>
      <c r="C149" s="25" t="s">
        <v>17</v>
      </c>
      <c r="D149" s="25">
        <v>50000</v>
      </c>
      <c r="E149" s="19">
        <v>0.22</v>
      </c>
      <c r="F149" s="8">
        <f t="shared" si="8"/>
        <v>11000</v>
      </c>
      <c r="G149" s="17">
        <v>0.23</v>
      </c>
      <c r="H149" s="8">
        <f t="shared" si="0"/>
        <v>11500</v>
      </c>
      <c r="I149" s="17">
        <v>0.25</v>
      </c>
      <c r="J149" s="8">
        <f t="shared" si="1"/>
        <v>12500</v>
      </c>
      <c r="K149" s="13">
        <f t="shared" si="2"/>
        <v>0.23333333333333331</v>
      </c>
      <c r="L149" s="14">
        <f t="shared" si="3"/>
        <v>1.5275252316519465E-2</v>
      </c>
      <c r="M149" s="15">
        <f t="shared" si="4"/>
        <v>6.5465367070797711E-2</v>
      </c>
      <c r="N149" s="16">
        <f t="shared" si="5"/>
        <v>11500</v>
      </c>
    </row>
    <row r="150" spans="1:14">
      <c r="A150" s="18">
        <v>145</v>
      </c>
      <c r="B150" s="24" t="s">
        <v>160</v>
      </c>
      <c r="C150" s="25" t="s">
        <v>17</v>
      </c>
      <c r="D150" s="25">
        <v>40000</v>
      </c>
      <c r="E150" s="19">
        <v>0.22</v>
      </c>
      <c r="F150" s="8">
        <f t="shared" si="8"/>
        <v>8800</v>
      </c>
      <c r="G150" s="17">
        <v>0.23</v>
      </c>
      <c r="H150" s="8">
        <f t="shared" si="0"/>
        <v>9200</v>
      </c>
      <c r="I150" s="17">
        <v>0.25</v>
      </c>
      <c r="J150" s="8">
        <f t="shared" si="1"/>
        <v>10000</v>
      </c>
      <c r="K150" s="13">
        <f t="shared" si="2"/>
        <v>0.23333333333333331</v>
      </c>
      <c r="L150" s="14">
        <f t="shared" si="3"/>
        <v>1.5275252316519465E-2</v>
      </c>
      <c r="M150" s="15">
        <f t="shared" si="4"/>
        <v>6.5465367070797711E-2</v>
      </c>
      <c r="N150" s="16">
        <f t="shared" si="5"/>
        <v>9200</v>
      </c>
    </row>
    <row r="151" spans="1:14" ht="25.5" customHeight="1">
      <c r="A151" s="18">
        <v>146</v>
      </c>
      <c r="B151" s="24" t="s">
        <v>161</v>
      </c>
      <c r="C151" s="25" t="s">
        <v>17</v>
      </c>
      <c r="D151" s="25">
        <v>10000</v>
      </c>
      <c r="E151" s="19">
        <v>0.22</v>
      </c>
      <c r="F151" s="8">
        <f t="shared" si="8"/>
        <v>2200</v>
      </c>
      <c r="G151" s="17">
        <v>0.23</v>
      </c>
      <c r="H151" s="8">
        <f t="shared" si="0"/>
        <v>2300</v>
      </c>
      <c r="I151" s="17">
        <v>0.25</v>
      </c>
      <c r="J151" s="8">
        <f t="shared" si="1"/>
        <v>2500</v>
      </c>
      <c r="K151" s="13">
        <f t="shared" si="2"/>
        <v>0.23333333333333331</v>
      </c>
      <c r="L151" s="14">
        <f t="shared" si="3"/>
        <v>1.5275252316519465E-2</v>
      </c>
      <c r="M151" s="15">
        <f t="shared" si="4"/>
        <v>6.5465367070797711E-2</v>
      </c>
      <c r="N151" s="16">
        <f t="shared" si="5"/>
        <v>2300</v>
      </c>
    </row>
    <row r="152" spans="1:14">
      <c r="A152" s="18">
        <v>147</v>
      </c>
      <c r="B152" s="24" t="s">
        <v>162</v>
      </c>
      <c r="C152" s="25" t="s">
        <v>17</v>
      </c>
      <c r="D152" s="25">
        <v>5000</v>
      </c>
      <c r="E152" s="19">
        <v>0.22</v>
      </c>
      <c r="F152" s="8">
        <f t="shared" si="8"/>
        <v>1100</v>
      </c>
      <c r="G152" s="17">
        <v>0.23</v>
      </c>
      <c r="H152" s="8">
        <f t="shared" si="0"/>
        <v>1150</v>
      </c>
      <c r="I152" s="17">
        <v>0.25</v>
      </c>
      <c r="J152" s="8">
        <f t="shared" si="1"/>
        <v>1250</v>
      </c>
      <c r="K152" s="13">
        <f t="shared" si="2"/>
        <v>0.23333333333333331</v>
      </c>
      <c r="L152" s="14">
        <f t="shared" si="3"/>
        <v>1.5275252316519465E-2</v>
      </c>
      <c r="M152" s="15">
        <f t="shared" si="4"/>
        <v>6.5465367070797711E-2</v>
      </c>
      <c r="N152" s="16">
        <f t="shared" si="5"/>
        <v>1150</v>
      </c>
    </row>
    <row r="153" spans="1:14" ht="25.5">
      <c r="A153" s="18">
        <v>148</v>
      </c>
      <c r="B153" s="24" t="s">
        <v>163</v>
      </c>
      <c r="C153" s="25" t="s">
        <v>17</v>
      </c>
      <c r="D153" s="25">
        <v>10000</v>
      </c>
      <c r="E153" s="19">
        <v>0.22</v>
      </c>
      <c r="F153" s="8">
        <f t="shared" si="8"/>
        <v>2200</v>
      </c>
      <c r="G153" s="17">
        <v>0.23</v>
      </c>
      <c r="H153" s="8">
        <f t="shared" si="0"/>
        <v>2300</v>
      </c>
      <c r="I153" s="17">
        <v>0.25</v>
      </c>
      <c r="J153" s="8">
        <f t="shared" si="1"/>
        <v>2500</v>
      </c>
      <c r="K153" s="13">
        <f t="shared" si="2"/>
        <v>0.23333333333333331</v>
      </c>
      <c r="L153" s="14">
        <f t="shared" si="3"/>
        <v>1.5275252316519465E-2</v>
      </c>
      <c r="M153" s="15">
        <f t="shared" si="4"/>
        <v>6.5465367070797711E-2</v>
      </c>
      <c r="N153" s="16">
        <f t="shared" si="5"/>
        <v>2300</v>
      </c>
    </row>
    <row r="154" spans="1:14" ht="25.5">
      <c r="A154" s="18">
        <v>149</v>
      </c>
      <c r="B154" s="24" t="s">
        <v>164</v>
      </c>
      <c r="C154" s="25" t="s">
        <v>17</v>
      </c>
      <c r="D154" s="25">
        <v>500</v>
      </c>
      <c r="E154" s="19">
        <v>0.6</v>
      </c>
      <c r="F154" s="8">
        <f t="shared" si="8"/>
        <v>300</v>
      </c>
      <c r="G154" s="17">
        <v>0.61</v>
      </c>
      <c r="H154" s="8">
        <f t="shared" si="0"/>
        <v>305</v>
      </c>
      <c r="I154" s="17">
        <v>0.62</v>
      </c>
      <c r="J154" s="8">
        <f t="shared" si="1"/>
        <v>310</v>
      </c>
      <c r="K154" s="13">
        <f t="shared" si="2"/>
        <v>0.61</v>
      </c>
      <c r="L154" s="14">
        <f t="shared" si="3"/>
        <v>1.0000000000000009E-2</v>
      </c>
      <c r="M154" s="15">
        <f t="shared" si="4"/>
        <v>1.6393442622950834E-2</v>
      </c>
      <c r="N154" s="16">
        <f t="shared" si="5"/>
        <v>305</v>
      </c>
    </row>
    <row r="155" spans="1:14" ht="25.5">
      <c r="A155" s="18">
        <v>150</v>
      </c>
      <c r="B155" s="24" t="s">
        <v>165</v>
      </c>
      <c r="C155" s="25" t="s">
        <v>17</v>
      </c>
      <c r="D155" s="25">
        <v>10</v>
      </c>
      <c r="E155" s="20">
        <v>250</v>
      </c>
      <c r="F155" s="8">
        <f t="shared" si="8"/>
        <v>2500</v>
      </c>
      <c r="G155" s="17">
        <v>255</v>
      </c>
      <c r="H155" s="8">
        <f t="shared" si="0"/>
        <v>2550</v>
      </c>
      <c r="I155" s="17">
        <v>260</v>
      </c>
      <c r="J155" s="8">
        <f t="shared" si="1"/>
        <v>2600</v>
      </c>
      <c r="K155" s="13">
        <f t="shared" si="2"/>
        <v>255</v>
      </c>
      <c r="L155" s="14">
        <f t="shared" si="3"/>
        <v>5</v>
      </c>
      <c r="M155" s="15">
        <f t="shared" si="4"/>
        <v>1.9607843137254902E-2</v>
      </c>
      <c r="N155" s="16">
        <f t="shared" si="5"/>
        <v>2550</v>
      </c>
    </row>
    <row r="156" spans="1:14" ht="25.5">
      <c r="A156" s="18">
        <v>151</v>
      </c>
      <c r="B156" s="24" t="s">
        <v>166</v>
      </c>
      <c r="C156" s="25" t="s">
        <v>17</v>
      </c>
      <c r="D156" s="25">
        <v>40000</v>
      </c>
      <c r="E156" s="19">
        <v>0.22</v>
      </c>
      <c r="F156" s="8">
        <f t="shared" si="8"/>
        <v>8800</v>
      </c>
      <c r="G156" s="17">
        <v>0.23</v>
      </c>
      <c r="H156" s="8">
        <f t="shared" si="0"/>
        <v>9200</v>
      </c>
      <c r="I156" s="17">
        <v>0.25</v>
      </c>
      <c r="J156" s="8">
        <f t="shared" si="1"/>
        <v>10000</v>
      </c>
      <c r="K156" s="13">
        <f t="shared" si="2"/>
        <v>0.23333333333333331</v>
      </c>
      <c r="L156" s="14">
        <f t="shared" si="3"/>
        <v>1.5275252316519465E-2</v>
      </c>
      <c r="M156" s="15">
        <f t="shared" si="4"/>
        <v>6.5465367070797711E-2</v>
      </c>
      <c r="N156" s="16">
        <f t="shared" si="5"/>
        <v>9200</v>
      </c>
    </row>
    <row r="157" spans="1:14" ht="25.5">
      <c r="A157" s="18">
        <v>152</v>
      </c>
      <c r="B157" s="24" t="s">
        <v>167</v>
      </c>
      <c r="C157" s="25" t="s">
        <v>17</v>
      </c>
      <c r="D157" s="25">
        <v>10000</v>
      </c>
      <c r="E157" s="19">
        <v>0.22</v>
      </c>
      <c r="F157" s="8">
        <f t="shared" si="8"/>
        <v>2200</v>
      </c>
      <c r="G157" s="17">
        <v>0.23</v>
      </c>
      <c r="H157" s="8">
        <f t="shared" si="0"/>
        <v>2300</v>
      </c>
      <c r="I157" s="17">
        <v>0.25</v>
      </c>
      <c r="J157" s="8">
        <f t="shared" si="1"/>
        <v>2500</v>
      </c>
      <c r="K157" s="13">
        <f t="shared" si="2"/>
        <v>0.23333333333333331</v>
      </c>
      <c r="L157" s="14">
        <f t="shared" si="3"/>
        <v>1.5275252316519465E-2</v>
      </c>
      <c r="M157" s="15">
        <f t="shared" si="4"/>
        <v>6.5465367070797711E-2</v>
      </c>
      <c r="N157" s="16">
        <f t="shared" si="5"/>
        <v>2300</v>
      </c>
    </row>
    <row r="158" spans="1:14" ht="51">
      <c r="A158" s="18">
        <v>153</v>
      </c>
      <c r="B158" s="24" t="s">
        <v>168</v>
      </c>
      <c r="C158" s="25" t="s">
        <v>17</v>
      </c>
      <c r="D158" s="25">
        <v>6000</v>
      </c>
      <c r="E158" s="19">
        <v>0.22</v>
      </c>
      <c r="F158" s="8">
        <f t="shared" si="8"/>
        <v>1320</v>
      </c>
      <c r="G158" s="17">
        <v>0.23</v>
      </c>
      <c r="H158" s="8">
        <f t="shared" si="0"/>
        <v>1380</v>
      </c>
      <c r="I158" s="17">
        <v>0.25</v>
      </c>
      <c r="J158" s="8">
        <f t="shared" si="1"/>
        <v>1500</v>
      </c>
      <c r="K158" s="13">
        <f t="shared" si="2"/>
        <v>0.23333333333333331</v>
      </c>
      <c r="L158" s="14">
        <f t="shared" si="3"/>
        <v>1.5275252316519465E-2</v>
      </c>
      <c r="M158" s="15">
        <f t="shared" si="4"/>
        <v>6.5465367070797711E-2</v>
      </c>
      <c r="N158" s="16">
        <f t="shared" si="5"/>
        <v>1380</v>
      </c>
    </row>
    <row r="159" spans="1:14" ht="25.5">
      <c r="A159" s="18">
        <v>154</v>
      </c>
      <c r="B159" s="24" t="s">
        <v>169</v>
      </c>
      <c r="C159" s="25" t="s">
        <v>17</v>
      </c>
      <c r="D159" s="25">
        <v>10</v>
      </c>
      <c r="E159" s="19">
        <v>250</v>
      </c>
      <c r="F159" s="8">
        <f t="shared" si="8"/>
        <v>2500</v>
      </c>
      <c r="G159" s="17">
        <v>255</v>
      </c>
      <c r="H159" s="8">
        <f t="shared" si="0"/>
        <v>2550</v>
      </c>
      <c r="I159" s="17">
        <v>260</v>
      </c>
      <c r="J159" s="8">
        <f t="shared" si="1"/>
        <v>2600</v>
      </c>
      <c r="K159" s="13">
        <f t="shared" si="2"/>
        <v>255</v>
      </c>
      <c r="L159" s="14">
        <f t="shared" si="3"/>
        <v>5</v>
      </c>
      <c r="M159" s="15">
        <f t="shared" si="4"/>
        <v>1.9607843137254902E-2</v>
      </c>
      <c r="N159" s="16">
        <f t="shared" si="5"/>
        <v>2550</v>
      </c>
    </row>
    <row r="160" spans="1:14" ht="51">
      <c r="A160" s="18">
        <v>155</v>
      </c>
      <c r="B160" s="24" t="s">
        <v>170</v>
      </c>
      <c r="C160" s="25" t="s">
        <v>17</v>
      </c>
      <c r="D160" s="25">
        <v>5</v>
      </c>
      <c r="E160" s="19">
        <v>250</v>
      </c>
      <c r="F160" s="8">
        <f t="shared" si="8"/>
        <v>1250</v>
      </c>
      <c r="G160" s="17">
        <v>255</v>
      </c>
      <c r="H160" s="8">
        <f t="shared" si="0"/>
        <v>1275</v>
      </c>
      <c r="I160" s="17">
        <v>260</v>
      </c>
      <c r="J160" s="8">
        <f t="shared" si="1"/>
        <v>1300</v>
      </c>
      <c r="K160" s="13">
        <f t="shared" si="2"/>
        <v>255</v>
      </c>
      <c r="L160" s="14">
        <f t="shared" si="3"/>
        <v>5</v>
      </c>
      <c r="M160" s="15">
        <f t="shared" si="4"/>
        <v>1.9607843137254902E-2</v>
      </c>
      <c r="N160" s="16">
        <f t="shared" si="5"/>
        <v>1275</v>
      </c>
    </row>
    <row r="161" spans="1:14" ht="25.5">
      <c r="A161" s="18">
        <v>156</v>
      </c>
      <c r="B161" s="24" t="s">
        <v>171</v>
      </c>
      <c r="C161" s="25" t="s">
        <v>17</v>
      </c>
      <c r="D161" s="25">
        <v>10</v>
      </c>
      <c r="E161" s="19">
        <v>250</v>
      </c>
      <c r="F161" s="8">
        <f t="shared" si="8"/>
        <v>2500</v>
      </c>
      <c r="G161" s="17">
        <v>255</v>
      </c>
      <c r="H161" s="8">
        <f t="shared" si="0"/>
        <v>2550</v>
      </c>
      <c r="I161" s="17">
        <v>260</v>
      </c>
      <c r="J161" s="8">
        <f t="shared" si="1"/>
        <v>2600</v>
      </c>
      <c r="K161" s="13">
        <f t="shared" si="2"/>
        <v>255</v>
      </c>
      <c r="L161" s="14">
        <f t="shared" si="3"/>
        <v>5</v>
      </c>
      <c r="M161" s="15">
        <f t="shared" si="4"/>
        <v>1.9607843137254902E-2</v>
      </c>
      <c r="N161" s="16">
        <f t="shared" si="5"/>
        <v>2550</v>
      </c>
    </row>
    <row r="162" spans="1:14">
      <c r="A162" s="18">
        <v>157</v>
      </c>
      <c r="B162" s="24" t="s">
        <v>172</v>
      </c>
      <c r="C162" s="25" t="s">
        <v>17</v>
      </c>
      <c r="D162" s="25">
        <v>5000</v>
      </c>
      <c r="E162" s="19">
        <v>0.22</v>
      </c>
      <c r="F162" s="8">
        <f t="shared" si="8"/>
        <v>1100</v>
      </c>
      <c r="G162" s="17">
        <v>0.23</v>
      </c>
      <c r="H162" s="8">
        <f t="shared" si="0"/>
        <v>1150</v>
      </c>
      <c r="I162" s="17">
        <v>0.25</v>
      </c>
      <c r="J162" s="8">
        <f t="shared" si="1"/>
        <v>1250</v>
      </c>
      <c r="K162" s="13">
        <f t="shared" si="2"/>
        <v>0.23333333333333331</v>
      </c>
      <c r="L162" s="14">
        <f t="shared" si="3"/>
        <v>1.5275252316519465E-2</v>
      </c>
      <c r="M162" s="15">
        <f t="shared" si="4"/>
        <v>6.5465367070797711E-2</v>
      </c>
      <c r="N162" s="16">
        <f t="shared" si="5"/>
        <v>1150</v>
      </c>
    </row>
    <row r="163" spans="1:14">
      <c r="A163" s="18">
        <v>158</v>
      </c>
      <c r="B163" s="24" t="s">
        <v>173</v>
      </c>
      <c r="C163" s="25" t="s">
        <v>17</v>
      </c>
      <c r="D163" s="25">
        <v>2000</v>
      </c>
      <c r="E163" s="19">
        <v>0.17</v>
      </c>
      <c r="F163" s="8">
        <f t="shared" si="8"/>
        <v>340</v>
      </c>
      <c r="G163" s="17">
        <v>0.18</v>
      </c>
      <c r="H163" s="8">
        <f t="shared" si="0"/>
        <v>360</v>
      </c>
      <c r="I163" s="17">
        <v>0.19</v>
      </c>
      <c r="J163" s="8">
        <f t="shared" si="1"/>
        <v>380</v>
      </c>
      <c r="K163" s="13">
        <f t="shared" si="2"/>
        <v>0.18000000000000002</v>
      </c>
      <c r="L163" s="14">
        <f t="shared" si="3"/>
        <v>9.999999999999995E-3</v>
      </c>
      <c r="M163" s="15">
        <f t="shared" si="4"/>
        <v>5.5555555555555525E-2</v>
      </c>
      <c r="N163" s="16">
        <f t="shared" si="5"/>
        <v>360</v>
      </c>
    </row>
    <row r="164" spans="1:14">
      <c r="A164" s="18">
        <v>159</v>
      </c>
      <c r="B164" s="24" t="s">
        <v>49</v>
      </c>
      <c r="C164" s="25" t="s">
        <v>17</v>
      </c>
      <c r="D164" s="25">
        <v>3000</v>
      </c>
      <c r="E164" s="19">
        <v>0.17</v>
      </c>
      <c r="F164" s="8">
        <f t="shared" si="8"/>
        <v>510.00000000000006</v>
      </c>
      <c r="G164" s="17">
        <v>0.18</v>
      </c>
      <c r="H164" s="8">
        <f t="shared" si="0"/>
        <v>540</v>
      </c>
      <c r="I164" s="17">
        <v>0.19</v>
      </c>
      <c r="J164" s="8">
        <f t="shared" si="1"/>
        <v>570</v>
      </c>
      <c r="K164" s="13">
        <f t="shared" si="2"/>
        <v>0.18000000000000002</v>
      </c>
      <c r="L164" s="14">
        <f t="shared" si="3"/>
        <v>9.999999999999995E-3</v>
      </c>
      <c r="M164" s="15">
        <f t="shared" si="4"/>
        <v>5.5555555555555525E-2</v>
      </c>
      <c r="N164" s="16">
        <f t="shared" si="5"/>
        <v>540</v>
      </c>
    </row>
    <row r="165" spans="1:14">
      <c r="A165" s="18">
        <v>160</v>
      </c>
      <c r="B165" s="24" t="s">
        <v>174</v>
      </c>
      <c r="C165" s="25" t="s">
        <v>17</v>
      </c>
      <c r="D165" s="25">
        <v>5000</v>
      </c>
      <c r="E165" s="19">
        <v>0.22</v>
      </c>
      <c r="F165" s="8">
        <f t="shared" si="8"/>
        <v>1100</v>
      </c>
      <c r="G165" s="17">
        <v>0.23</v>
      </c>
      <c r="H165" s="8">
        <f t="shared" si="0"/>
        <v>1150</v>
      </c>
      <c r="I165" s="17">
        <v>0.25</v>
      </c>
      <c r="J165" s="8">
        <f t="shared" si="1"/>
        <v>1250</v>
      </c>
      <c r="K165" s="13">
        <f t="shared" si="2"/>
        <v>0.23333333333333331</v>
      </c>
      <c r="L165" s="14">
        <f t="shared" si="3"/>
        <v>1.5275252316519465E-2</v>
      </c>
      <c r="M165" s="15">
        <f t="shared" si="4"/>
        <v>6.5465367070797711E-2</v>
      </c>
      <c r="N165" s="16">
        <f t="shared" si="5"/>
        <v>1150</v>
      </c>
    </row>
    <row r="166" spans="1:14">
      <c r="A166" s="18">
        <v>161</v>
      </c>
      <c r="B166" s="24" t="s">
        <v>175</v>
      </c>
      <c r="C166" s="25" t="s">
        <v>17</v>
      </c>
      <c r="D166" s="25">
        <v>3000</v>
      </c>
      <c r="E166" s="19">
        <v>0.17</v>
      </c>
      <c r="F166" s="8">
        <f t="shared" si="8"/>
        <v>510.00000000000006</v>
      </c>
      <c r="G166" s="17">
        <v>0.18</v>
      </c>
      <c r="H166" s="8">
        <f t="shared" si="0"/>
        <v>540</v>
      </c>
      <c r="I166" s="17">
        <v>0.19</v>
      </c>
      <c r="J166" s="8">
        <f t="shared" si="1"/>
        <v>570</v>
      </c>
      <c r="K166" s="13">
        <f t="shared" si="2"/>
        <v>0.18000000000000002</v>
      </c>
      <c r="L166" s="14">
        <f t="shared" si="3"/>
        <v>9.999999999999995E-3</v>
      </c>
      <c r="M166" s="15">
        <f t="shared" si="4"/>
        <v>5.5555555555555525E-2</v>
      </c>
      <c r="N166" s="16">
        <f t="shared" si="5"/>
        <v>540</v>
      </c>
    </row>
    <row r="167" spans="1:14" ht="25.5">
      <c r="A167" s="18">
        <v>162</v>
      </c>
      <c r="B167" s="24" t="s">
        <v>176</v>
      </c>
      <c r="C167" s="25" t="s">
        <v>17</v>
      </c>
      <c r="D167" s="25">
        <v>5000</v>
      </c>
      <c r="E167" s="19">
        <v>0.22</v>
      </c>
      <c r="F167" s="8">
        <f t="shared" si="8"/>
        <v>1100</v>
      </c>
      <c r="G167" s="17">
        <v>0.23</v>
      </c>
      <c r="H167" s="8">
        <f t="shared" si="0"/>
        <v>1150</v>
      </c>
      <c r="I167" s="17">
        <v>0.25</v>
      </c>
      <c r="J167" s="8">
        <f t="shared" si="1"/>
        <v>1250</v>
      </c>
      <c r="K167" s="13">
        <f t="shared" si="2"/>
        <v>0.23333333333333331</v>
      </c>
      <c r="L167" s="14">
        <f t="shared" si="3"/>
        <v>1.5275252316519465E-2</v>
      </c>
      <c r="M167" s="15">
        <f t="shared" si="4"/>
        <v>6.5465367070797711E-2</v>
      </c>
      <c r="N167" s="16">
        <f t="shared" si="5"/>
        <v>1150</v>
      </c>
    </row>
    <row r="168" spans="1:14">
      <c r="A168" s="18">
        <v>163</v>
      </c>
      <c r="B168" s="24" t="s">
        <v>177</v>
      </c>
      <c r="C168" s="25" t="s">
        <v>17</v>
      </c>
      <c r="D168" s="25">
        <v>5000</v>
      </c>
      <c r="E168" s="19">
        <v>0.22</v>
      </c>
      <c r="F168" s="8">
        <f t="shared" si="8"/>
        <v>1100</v>
      </c>
      <c r="G168" s="17">
        <v>0.23</v>
      </c>
      <c r="H168" s="8">
        <f t="shared" si="0"/>
        <v>1150</v>
      </c>
      <c r="I168" s="17">
        <v>0.25</v>
      </c>
      <c r="J168" s="8">
        <f t="shared" si="1"/>
        <v>1250</v>
      </c>
      <c r="K168" s="13">
        <f t="shared" si="2"/>
        <v>0.23333333333333331</v>
      </c>
      <c r="L168" s="14">
        <f t="shared" si="3"/>
        <v>1.5275252316519465E-2</v>
      </c>
      <c r="M168" s="15">
        <f t="shared" si="4"/>
        <v>6.5465367070797711E-2</v>
      </c>
      <c r="N168" s="16">
        <f t="shared" si="5"/>
        <v>1150</v>
      </c>
    </row>
    <row r="169" spans="1:14">
      <c r="A169" s="18">
        <v>164</v>
      </c>
      <c r="B169" s="24" t="s">
        <v>178</v>
      </c>
      <c r="C169" s="25" t="s">
        <v>17</v>
      </c>
      <c r="D169" s="25">
        <v>5000</v>
      </c>
      <c r="E169" s="19">
        <v>0.22</v>
      </c>
      <c r="F169" s="8">
        <f t="shared" si="8"/>
        <v>1100</v>
      </c>
      <c r="G169" s="17">
        <v>0.23</v>
      </c>
      <c r="H169" s="8">
        <f t="shared" si="0"/>
        <v>1150</v>
      </c>
      <c r="I169" s="17">
        <v>0.25</v>
      </c>
      <c r="J169" s="8">
        <f t="shared" si="1"/>
        <v>1250</v>
      </c>
      <c r="K169" s="13">
        <f t="shared" si="2"/>
        <v>0.23333333333333331</v>
      </c>
      <c r="L169" s="14">
        <f t="shared" si="3"/>
        <v>1.5275252316519465E-2</v>
      </c>
      <c r="M169" s="15">
        <f t="shared" si="4"/>
        <v>6.5465367070797711E-2</v>
      </c>
      <c r="N169" s="16">
        <f t="shared" si="5"/>
        <v>1150</v>
      </c>
    </row>
    <row r="170" spans="1:14">
      <c r="A170" s="18">
        <v>165</v>
      </c>
      <c r="B170" s="24" t="s">
        <v>179</v>
      </c>
      <c r="C170" s="25" t="s">
        <v>17</v>
      </c>
      <c r="D170" s="25">
        <v>10000</v>
      </c>
      <c r="E170" s="19">
        <v>0.22</v>
      </c>
      <c r="F170" s="8">
        <f t="shared" si="8"/>
        <v>2200</v>
      </c>
      <c r="G170" s="17">
        <v>0.23</v>
      </c>
      <c r="H170" s="8">
        <f t="shared" si="0"/>
        <v>2300</v>
      </c>
      <c r="I170" s="17">
        <v>0.25</v>
      </c>
      <c r="J170" s="8">
        <f t="shared" si="1"/>
        <v>2500</v>
      </c>
      <c r="K170" s="13">
        <f t="shared" si="2"/>
        <v>0.23333333333333331</v>
      </c>
      <c r="L170" s="14">
        <f t="shared" si="3"/>
        <v>1.5275252316519465E-2</v>
      </c>
      <c r="M170" s="15">
        <f t="shared" si="4"/>
        <v>6.5465367070797711E-2</v>
      </c>
      <c r="N170" s="16">
        <f t="shared" si="5"/>
        <v>2300</v>
      </c>
    </row>
    <row r="171" spans="1:14">
      <c r="A171" s="9"/>
      <c r="B171" s="21" t="s">
        <v>10</v>
      </c>
      <c r="C171" s="22"/>
      <c r="D171" s="23"/>
      <c r="E171" s="10"/>
      <c r="F171" s="12">
        <f>SUM(F6:F170)</f>
        <v>504594.1</v>
      </c>
      <c r="G171" s="10"/>
      <c r="H171" s="12">
        <f>SUM(H6:H170)</f>
        <v>521196.66</v>
      </c>
      <c r="I171" s="10"/>
      <c r="J171" s="12">
        <f>SUM(J6:J170)</f>
        <v>540548.75</v>
      </c>
      <c r="K171" s="10"/>
      <c r="L171" s="10"/>
      <c r="M171" s="10"/>
      <c r="N171" s="10">
        <f>SUM(N6:N170)</f>
        <v>520720.16</v>
      </c>
    </row>
    <row r="174" spans="1:14" ht="15.75">
      <c r="A174" s="6"/>
      <c r="B174" s="33" t="s">
        <v>184</v>
      </c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</row>
  </sheetData>
  <mergeCells count="16">
    <mergeCell ref="A1:N1"/>
    <mergeCell ref="B174:N174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2022-12-07T08:45:49Z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