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955B4A2A-4378-4DDE-ACDC-2065A339F04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3" l="1"/>
  <c r="J25" i="3"/>
  <c r="J28" i="3"/>
  <c r="H29" i="3"/>
  <c r="G29" i="3"/>
  <c r="F29" i="3"/>
  <c r="J21" i="3" l="1"/>
  <c r="M25" i="3"/>
  <c r="I27" i="3"/>
  <c r="M27" i="3" s="1"/>
  <c r="M21" i="3"/>
  <c r="M26" i="3"/>
  <c r="J20" i="3"/>
  <c r="J22" i="3"/>
  <c r="M28" i="3"/>
  <c r="I22" i="3"/>
  <c r="M22" i="3" s="1"/>
  <c r="M24" i="3"/>
  <c r="J27" i="3"/>
  <c r="J24" i="3"/>
  <c r="J23" i="3"/>
  <c r="J17" i="3"/>
  <c r="M20" i="3"/>
  <c r="J26" i="3"/>
  <c r="I23" i="3"/>
  <c r="M23" i="3" s="1"/>
  <c r="K26" i="3" l="1"/>
  <c r="K25" i="3"/>
  <c r="K21" i="3"/>
  <c r="J29" i="3"/>
  <c r="K28" i="3"/>
  <c r="K27" i="3"/>
  <c r="K24" i="3"/>
  <c r="K22" i="3"/>
  <c r="K23" i="3"/>
  <c r="K20" i="3"/>
  <c r="J16" i="3"/>
  <c r="J18" i="3"/>
  <c r="J12" i="3"/>
  <c r="J14" i="3"/>
  <c r="I17" i="3" l="1"/>
  <c r="J9" i="3"/>
  <c r="J10" i="3"/>
  <c r="I16" i="3"/>
  <c r="M18" i="3" l="1"/>
  <c r="M19" i="3"/>
  <c r="M16" i="3"/>
  <c r="M17" i="3"/>
  <c r="M14" i="3"/>
  <c r="M12" i="3"/>
  <c r="M10" i="3"/>
  <c r="K9" i="3"/>
  <c r="K10" i="3"/>
  <c r="K14" i="3"/>
  <c r="J19" i="3"/>
  <c r="K19" i="3" s="1"/>
  <c r="J15" i="3"/>
  <c r="K12" i="3"/>
  <c r="J11" i="3"/>
  <c r="I15" i="3"/>
  <c r="K17" i="3"/>
  <c r="J13" i="3"/>
  <c r="K18" i="3"/>
  <c r="K16" i="3"/>
  <c r="M15" i="3" l="1"/>
  <c r="M13" i="3"/>
  <c r="M11" i="3"/>
  <c r="K11" i="3"/>
  <c r="K13" i="3"/>
  <c r="K15" i="3"/>
  <c r="M29" i="3" l="1"/>
  <c r="K29" i="3"/>
</calcChain>
</file>

<file path=xl/sharedStrings.xml><?xml version="1.0" encoding="utf-8"?>
<sst xmlns="http://schemas.openxmlformats.org/spreadsheetml/2006/main" count="104" uniqueCount="46">
  <si>
    <t>Средняя</t>
  </si>
  <si>
    <t>Коммерческое предложение № 1</t>
  </si>
  <si>
    <t>Коммерческое предложение № 2</t>
  </si>
  <si>
    <t>Коммерческое предложение № 3</t>
  </si>
  <si>
    <t>Однородный</t>
  </si>
  <si>
    <t>Среднее квадратичное отклонение (Q)</t>
  </si>
  <si>
    <t>Коэффицент вариации (V)</t>
  </si>
  <si>
    <t>Однородность (V&lt;33%)/неоднородность значений выявленных цен (V&gt;33%)</t>
  </si>
  <si>
    <t>Ф.И.О. и должность лица, получившего указанные сведения:</t>
  </si>
  <si>
    <t xml:space="preserve">Начальная (максимальная) цена договора </t>
  </si>
  <si>
    <t>Таблица расчета начальной (максимальной) цены договора</t>
  </si>
  <si>
    <t>Наименование услуги</t>
  </si>
  <si>
    <t>Основнаые характеристики</t>
  </si>
  <si>
    <t>Единица тарифа</t>
  </si>
  <si>
    <t>Единичные цены (тарифы)</t>
  </si>
  <si>
    <t>Источники информации</t>
  </si>
  <si>
    <t>в соответствии с Техническим заданием</t>
  </si>
  <si>
    <t>№1</t>
  </si>
  <si>
    <t>№2</t>
  </si>
  <si>
    <t>№3</t>
  </si>
  <si>
    <t>Количество</t>
  </si>
  <si>
    <t>Итого начальная (максимальная) цена</t>
  </si>
  <si>
    <t>Подпись___________________/_________________/</t>
  </si>
  <si>
    <t>Дата составления таблицы __________________________</t>
  </si>
  <si>
    <t>шт.</t>
  </si>
  <si>
    <t>Медаль «Универсальная» золото с лентой</t>
  </si>
  <si>
    <t>Медаль «Универсальная» серебро с лентой</t>
  </si>
  <si>
    <t>Медаль «Универсальная» бронза с лентой</t>
  </si>
  <si>
    <t>Медали «Первенство» золото с лентой</t>
  </si>
  <si>
    <t>Медали «Первенство» серебро с лентой</t>
  </si>
  <si>
    <t>Медали «Первенство» бронза с лентой</t>
  </si>
  <si>
    <t>Медали «Чемпионат» золото с лентой</t>
  </si>
  <si>
    <t>Медали «Чемпионат» серебро с лентой</t>
  </si>
  <si>
    <t>Медали «Чемпионат» бронза с лентой</t>
  </si>
  <si>
    <t>Медаль наградная с лентой</t>
  </si>
  <si>
    <t xml:space="preserve">Кубок наградной </t>
  </si>
  <si>
    <t>1. Поставка наградной атрибутики для победителей и участников физкультурных и спортивных мероприятий в рамках выполнения государственного задания</t>
  </si>
  <si>
    <t>Кубок 1-1</t>
  </si>
  <si>
    <t>Кубок 1-2</t>
  </si>
  <si>
    <t>Кубок 1-3</t>
  </si>
  <si>
    <t>Кубок 2-1</t>
  </si>
  <si>
    <t>Кубок 2-2</t>
  </si>
  <si>
    <t>Кубок 2-3</t>
  </si>
  <si>
    <t>Кубок 3-1</t>
  </si>
  <si>
    <t>Кубок 3-2</t>
  </si>
  <si>
    <t>Кубок 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</si>
</sst>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3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vertical="center"/>
    </xf>
    <xf numFmtId="0" fontId="3" fillId="0" borderId="0" xfId="0" applyFont="1" applyFill="1"/>
    <xf numFmtId="2" fontId="4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wrapText="1"/>
    </xf>
    <xf numFmtId="0" fontId="3" fillId="0" borderId="17" xfId="0" applyFont="1" applyFill="1" applyBorder="1" applyAlignment="1">
      <alignment wrapText="1"/>
    </xf>
    <xf numFmtId="0" fontId="3" fillId="0" borderId="18" xfId="0" applyFont="1" applyFill="1" applyBorder="1" applyAlignment="1">
      <alignment wrapText="1"/>
    </xf>
    <xf numFmtId="1" fontId="3" fillId="0" borderId="18" xfId="0" applyNumberFormat="1" applyFont="1" applyFill="1" applyBorder="1" applyAlignment="1">
      <alignment wrapText="1"/>
    </xf>
    <xf numFmtId="0" fontId="3" fillId="0" borderId="19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16" xfId="0" applyFont="1" applyFill="1" applyBorder="1" applyAlignment="1">
      <alignment wrapText="1"/>
    </xf>
    <xf numFmtId="1" fontId="3" fillId="0" borderId="16" xfId="0" applyNumberFormat="1" applyFont="1" applyFill="1" applyBorder="1" applyAlignment="1">
      <alignment wrapText="1"/>
    </xf>
    <xf numFmtId="0" fontId="3" fillId="0" borderId="20" xfId="0" applyFont="1" applyFill="1" applyBorder="1" applyAlignment="1">
      <alignment wrapText="1"/>
    </xf>
    <xf numFmtId="4" fontId="3" fillId="0" borderId="18" xfId="0" applyNumberFormat="1" applyFont="1" applyFill="1" applyBorder="1" applyAlignment="1">
      <alignment wrapText="1"/>
    </xf>
    <xf numFmtId="4" fontId="3" fillId="0" borderId="16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1" fontId="3" fillId="0" borderId="3" xfId="0" applyNumberFormat="1" applyFont="1" applyFill="1" applyBorder="1" applyAlignment="1">
      <alignment wrapText="1"/>
    </xf>
    <xf numFmtId="4" fontId="3" fillId="0" borderId="3" xfId="0" applyNumberFormat="1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0" fontId="4" fillId="0" borderId="0" xfId="0" applyFont="1" applyFill="1" applyBorder="1"/>
    <xf numFmtId="0" fontId="3" fillId="0" borderId="0" xfId="0" applyFont="1" applyFill="1" applyBorder="1"/>
    <xf numFmtId="4" fontId="3" fillId="0" borderId="0" xfId="0" applyNumberFormat="1" applyFont="1" applyFill="1" applyBorder="1"/>
    <xf numFmtId="0" fontId="3" fillId="0" borderId="11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wrapText="1"/>
    </xf>
    <xf numFmtId="1" fontId="2" fillId="0" borderId="3" xfId="0" applyNumberFormat="1" applyFont="1" applyFill="1" applyBorder="1" applyAlignment="1"/>
    <xf numFmtId="0" fontId="2" fillId="0" borderId="8" xfId="0" applyFont="1" applyFill="1" applyBorder="1" applyAlignment="1"/>
    <xf numFmtId="4" fontId="3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wrapText="1"/>
    </xf>
    <xf numFmtId="1" fontId="4" fillId="0" borderId="0" xfId="0" applyNumberFormat="1" applyFont="1" applyFill="1" applyBorder="1"/>
    <xf numFmtId="4" fontId="4" fillId="0" borderId="0" xfId="0" applyNumberFormat="1" applyFont="1" applyFill="1" applyBorder="1"/>
    <xf numFmtId="0" fontId="4" fillId="0" borderId="9" xfId="0" applyFont="1" applyFill="1" applyBorder="1"/>
    <xf numFmtId="1" fontId="3" fillId="0" borderId="0" xfId="0" applyNumberFormat="1" applyFont="1" applyFill="1" applyBorder="1"/>
    <xf numFmtId="0" fontId="3" fillId="0" borderId="9" xfId="0" applyFont="1" applyFill="1" applyBorder="1"/>
    <xf numFmtId="0" fontId="4" fillId="0" borderId="6" xfId="0" applyFont="1" applyFill="1" applyBorder="1"/>
    <xf numFmtId="0" fontId="4" fillId="0" borderId="10" xfId="0" applyFont="1" applyFill="1" applyBorder="1" applyAlignment="1"/>
    <xf numFmtId="1" fontId="3" fillId="0" borderId="11" xfId="0" applyNumberFormat="1" applyFont="1" applyFill="1" applyBorder="1"/>
    <xf numFmtId="4" fontId="3" fillId="0" borderId="11" xfId="0" applyNumberFormat="1" applyFont="1" applyFill="1" applyBorder="1"/>
    <xf numFmtId="0" fontId="3" fillId="0" borderId="12" xfId="0" applyFont="1" applyFill="1" applyBorder="1"/>
    <xf numFmtId="0" fontId="4" fillId="0" borderId="0" xfId="0" applyFont="1" applyFill="1"/>
    <xf numFmtId="1" fontId="3" fillId="0" borderId="0" xfId="0" applyNumberFormat="1" applyFont="1" applyFill="1"/>
    <xf numFmtId="4" fontId="3" fillId="0" borderId="0" xfId="0" applyNumberFormat="1" applyFont="1" applyFill="1"/>
    <xf numFmtId="0" fontId="4" fillId="0" borderId="2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/>
    <xf numFmtId="0" fontId="4" fillId="0" borderId="25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6" fillId="0" borderId="22" xfId="0" applyFont="1" applyFill="1" applyBorder="1"/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2"/>
  <sheetViews>
    <sheetView tabSelected="1" topLeftCell="A22" zoomScale="80" zoomScaleNormal="80" workbookViewId="0">
      <selection activeCell="I31" sqref="I31"/>
    </sheetView>
  </sheetViews>
  <sheetFormatPr defaultColWidth="9.140625" defaultRowHeight="15.75" x14ac:dyDescent="0.25"/>
  <cols>
    <col min="1" max="1" width="4.28515625" style="10" customWidth="1"/>
    <col min="2" max="2" width="54.42578125" style="10" customWidth="1"/>
    <col min="3" max="3" width="22.140625" style="10" customWidth="1"/>
    <col min="4" max="4" width="10.5703125" style="10" customWidth="1"/>
    <col min="5" max="5" width="10.85546875" style="59" customWidth="1"/>
    <col min="6" max="7" width="19" style="10" customWidth="1"/>
    <col min="8" max="8" width="19" style="60" customWidth="1"/>
    <col min="9" max="12" width="19.5703125" style="10" customWidth="1"/>
    <col min="13" max="13" width="24.42578125" style="10" customWidth="1"/>
    <col min="14" max="14" width="13.140625" style="9" customWidth="1"/>
    <col min="15" max="16384" width="9.140625" style="10"/>
  </cols>
  <sheetData>
    <row r="1" spans="1:13" ht="22.5" customHeight="1" x14ac:dyDescent="0.25">
      <c r="A1" s="32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39.6" customHeight="1" x14ac:dyDescent="0.25">
      <c r="A2" s="32"/>
      <c r="B2" s="76" t="s">
        <v>10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22.9" customHeight="1" thickBot="1" x14ac:dyDescent="0.3">
      <c r="A3" s="77" t="s">
        <v>36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47.25" customHeight="1" x14ac:dyDescent="0.25">
      <c r="A4" s="78"/>
      <c r="B4" s="68" t="s">
        <v>11</v>
      </c>
      <c r="C4" s="68" t="s">
        <v>12</v>
      </c>
      <c r="D4" s="68" t="s">
        <v>13</v>
      </c>
      <c r="E4" s="80" t="s">
        <v>20</v>
      </c>
      <c r="F4" s="82" t="s">
        <v>14</v>
      </c>
      <c r="G4" s="83"/>
      <c r="H4" s="83"/>
      <c r="I4" s="68" t="s">
        <v>0</v>
      </c>
      <c r="J4" s="68" t="s">
        <v>5</v>
      </c>
      <c r="K4" s="68" t="s">
        <v>6</v>
      </c>
      <c r="L4" s="68" t="s">
        <v>7</v>
      </c>
      <c r="M4" s="86" t="s">
        <v>9</v>
      </c>
    </row>
    <row r="5" spans="1:13" ht="72" customHeight="1" x14ac:dyDescent="0.25">
      <c r="A5" s="79"/>
      <c r="B5" s="69"/>
      <c r="C5" s="69"/>
      <c r="D5" s="69"/>
      <c r="E5" s="81"/>
      <c r="F5" s="84"/>
      <c r="G5" s="85"/>
      <c r="H5" s="85"/>
      <c r="I5" s="69"/>
      <c r="J5" s="69"/>
      <c r="K5" s="69"/>
      <c r="L5" s="69"/>
      <c r="M5" s="87"/>
    </row>
    <row r="6" spans="1:13" ht="18.75" customHeight="1" x14ac:dyDescent="0.25">
      <c r="A6" s="3"/>
      <c r="B6" s="4"/>
      <c r="C6" s="4"/>
      <c r="D6" s="4"/>
      <c r="E6" s="5"/>
      <c r="F6" s="70" t="s">
        <v>15</v>
      </c>
      <c r="G6" s="71"/>
      <c r="H6" s="71"/>
      <c r="I6" s="6"/>
      <c r="J6" s="6"/>
      <c r="K6" s="6"/>
      <c r="L6" s="7"/>
      <c r="M6" s="8"/>
    </row>
    <row r="7" spans="1:13" x14ac:dyDescent="0.25">
      <c r="A7" s="72"/>
      <c r="B7" s="33"/>
      <c r="C7" s="33"/>
      <c r="D7" s="33"/>
      <c r="E7" s="34"/>
      <c r="F7" s="4" t="s">
        <v>17</v>
      </c>
      <c r="G7" s="4" t="s">
        <v>18</v>
      </c>
      <c r="H7" s="4" t="s">
        <v>19</v>
      </c>
      <c r="I7" s="33"/>
      <c r="J7" s="35"/>
      <c r="K7" s="35"/>
      <c r="L7" s="35"/>
      <c r="M7" s="36"/>
    </row>
    <row r="8" spans="1:13" ht="20.25" customHeight="1" x14ac:dyDescent="0.25">
      <c r="A8" s="72"/>
      <c r="B8" s="62"/>
      <c r="C8" s="1"/>
      <c r="D8" s="1"/>
      <c r="E8" s="37"/>
      <c r="F8" s="1"/>
      <c r="G8" s="1"/>
      <c r="H8" s="1"/>
      <c r="I8" s="1"/>
      <c r="J8" s="1"/>
      <c r="K8" s="1"/>
      <c r="L8" s="1"/>
      <c r="M8" s="38"/>
    </row>
    <row r="9" spans="1:13" ht="47.25" x14ac:dyDescent="0.25">
      <c r="A9" s="73"/>
      <c r="B9" s="64" t="s">
        <v>25</v>
      </c>
      <c r="C9" s="61" t="s">
        <v>16</v>
      </c>
      <c r="D9" s="2" t="s">
        <v>24</v>
      </c>
      <c r="E9" s="2">
        <v>4000</v>
      </c>
      <c r="F9" s="39">
        <v>349</v>
      </c>
      <c r="G9" s="39">
        <v>342</v>
      </c>
      <c r="H9" s="39">
        <v>352</v>
      </c>
      <c r="I9" s="11">
        <v>347.67</v>
      </c>
      <c r="J9" s="11">
        <f t="shared" ref="J9:J29" si="0">STDEV(F9:H9)</f>
        <v>5.1316014394468841</v>
      </c>
      <c r="K9" s="11">
        <f t="shared" ref="K9:K29" si="1">J9/I9*100</f>
        <v>1.4759977678392968</v>
      </c>
      <c r="L9" s="41" t="s">
        <v>4</v>
      </c>
      <c r="M9" s="42">
        <f t="shared" ref="M9:M28" si="2">I9*E9</f>
        <v>1390680</v>
      </c>
    </row>
    <row r="10" spans="1:13" ht="47.25" x14ac:dyDescent="0.25">
      <c r="A10" s="73"/>
      <c r="B10" s="64" t="s">
        <v>26</v>
      </c>
      <c r="C10" s="61" t="s">
        <v>16</v>
      </c>
      <c r="D10" s="2" t="s">
        <v>24</v>
      </c>
      <c r="E10" s="2">
        <v>4000</v>
      </c>
      <c r="F10" s="39">
        <v>349</v>
      </c>
      <c r="G10" s="39">
        <v>342</v>
      </c>
      <c r="H10" s="39">
        <v>352</v>
      </c>
      <c r="I10" s="11">
        <v>347.67</v>
      </c>
      <c r="J10" s="11">
        <f t="shared" si="0"/>
        <v>5.1316014394468841</v>
      </c>
      <c r="K10" s="11">
        <f t="shared" si="1"/>
        <v>1.4759977678392968</v>
      </c>
      <c r="L10" s="41" t="s">
        <v>4</v>
      </c>
      <c r="M10" s="42">
        <f t="shared" si="2"/>
        <v>1390680</v>
      </c>
    </row>
    <row r="11" spans="1:13" ht="47.25" x14ac:dyDescent="0.25">
      <c r="A11" s="73"/>
      <c r="B11" s="64" t="s">
        <v>27</v>
      </c>
      <c r="C11" s="61" t="s">
        <v>16</v>
      </c>
      <c r="D11" s="2" t="s">
        <v>24</v>
      </c>
      <c r="E11" s="2">
        <v>4000</v>
      </c>
      <c r="F11" s="39">
        <v>349</v>
      </c>
      <c r="G11" s="39">
        <v>342</v>
      </c>
      <c r="H11" s="39">
        <v>352</v>
      </c>
      <c r="I11" s="11">
        <v>347.67</v>
      </c>
      <c r="J11" s="11">
        <f t="shared" si="0"/>
        <v>5.1316014394468841</v>
      </c>
      <c r="K11" s="11">
        <f t="shared" si="1"/>
        <v>1.4759977678392968</v>
      </c>
      <c r="L11" s="41" t="s">
        <v>4</v>
      </c>
      <c r="M11" s="42">
        <f t="shared" si="2"/>
        <v>1390680</v>
      </c>
    </row>
    <row r="12" spans="1:13" ht="47.25" x14ac:dyDescent="0.25">
      <c r="A12" s="73"/>
      <c r="B12" s="64" t="s">
        <v>28</v>
      </c>
      <c r="C12" s="61" t="s">
        <v>16</v>
      </c>
      <c r="D12" s="2" t="s">
        <v>24</v>
      </c>
      <c r="E12" s="2">
        <v>4000</v>
      </c>
      <c r="F12" s="39">
        <v>349</v>
      </c>
      <c r="G12" s="39">
        <v>342</v>
      </c>
      <c r="H12" s="39">
        <v>352</v>
      </c>
      <c r="I12" s="11">
        <v>347.67</v>
      </c>
      <c r="J12" s="11">
        <f t="shared" si="0"/>
        <v>5.1316014394468841</v>
      </c>
      <c r="K12" s="11">
        <f t="shared" si="1"/>
        <v>1.4759977678392968</v>
      </c>
      <c r="L12" s="41" t="s">
        <v>4</v>
      </c>
      <c r="M12" s="42">
        <f t="shared" si="2"/>
        <v>1390680</v>
      </c>
    </row>
    <row r="13" spans="1:13" ht="47.25" x14ac:dyDescent="0.25">
      <c r="A13" s="73"/>
      <c r="B13" s="64" t="s">
        <v>29</v>
      </c>
      <c r="C13" s="61" t="s">
        <v>16</v>
      </c>
      <c r="D13" s="2" t="s">
        <v>24</v>
      </c>
      <c r="E13" s="2">
        <v>4000</v>
      </c>
      <c r="F13" s="39">
        <v>349</v>
      </c>
      <c r="G13" s="39">
        <v>342</v>
      </c>
      <c r="H13" s="39">
        <v>352</v>
      </c>
      <c r="I13" s="11">
        <v>347.67</v>
      </c>
      <c r="J13" s="11">
        <f t="shared" si="0"/>
        <v>5.1316014394468841</v>
      </c>
      <c r="K13" s="11">
        <f t="shared" si="1"/>
        <v>1.4759977678392968</v>
      </c>
      <c r="L13" s="41" t="s">
        <v>4</v>
      </c>
      <c r="M13" s="42">
        <f t="shared" si="2"/>
        <v>1390680</v>
      </c>
    </row>
    <row r="14" spans="1:13" ht="47.25" x14ac:dyDescent="0.25">
      <c r="A14" s="73"/>
      <c r="B14" s="64" t="s">
        <v>30</v>
      </c>
      <c r="C14" s="61" t="s">
        <v>16</v>
      </c>
      <c r="D14" s="2" t="s">
        <v>24</v>
      </c>
      <c r="E14" s="2">
        <v>4500</v>
      </c>
      <c r="F14" s="39">
        <v>349</v>
      </c>
      <c r="G14" s="39">
        <v>342</v>
      </c>
      <c r="H14" s="39">
        <v>352</v>
      </c>
      <c r="I14" s="11">
        <v>347.67</v>
      </c>
      <c r="J14" s="11">
        <f t="shared" si="0"/>
        <v>5.1316014394468841</v>
      </c>
      <c r="K14" s="11">
        <f t="shared" si="1"/>
        <v>1.4759977678392968</v>
      </c>
      <c r="L14" s="41" t="s">
        <v>4</v>
      </c>
      <c r="M14" s="42">
        <f t="shared" si="2"/>
        <v>1564515</v>
      </c>
    </row>
    <row r="15" spans="1:13" ht="47.25" x14ac:dyDescent="0.25">
      <c r="A15" s="73"/>
      <c r="B15" s="64" t="s">
        <v>31</v>
      </c>
      <c r="C15" s="61" t="s">
        <v>16</v>
      </c>
      <c r="D15" s="2" t="s">
        <v>24</v>
      </c>
      <c r="E15" s="2">
        <v>2000</v>
      </c>
      <c r="F15" s="39">
        <v>396</v>
      </c>
      <c r="G15" s="39">
        <v>392</v>
      </c>
      <c r="H15" s="39">
        <v>406</v>
      </c>
      <c r="I15" s="40">
        <f>AVERAGE(F15:H15)</f>
        <v>398</v>
      </c>
      <c r="J15" s="11">
        <f t="shared" si="0"/>
        <v>7.2111025509279782</v>
      </c>
      <c r="K15" s="11">
        <f t="shared" si="1"/>
        <v>1.8118348117909493</v>
      </c>
      <c r="L15" s="41" t="s">
        <v>4</v>
      </c>
      <c r="M15" s="42">
        <f t="shared" si="2"/>
        <v>796000</v>
      </c>
    </row>
    <row r="16" spans="1:13" ht="47.25" x14ac:dyDescent="0.25">
      <c r="A16" s="73"/>
      <c r="B16" s="65" t="s">
        <v>32</v>
      </c>
      <c r="C16" s="61" t="s">
        <v>16</v>
      </c>
      <c r="D16" s="2" t="s">
        <v>24</v>
      </c>
      <c r="E16" s="2">
        <v>2000</v>
      </c>
      <c r="F16" s="39">
        <v>396</v>
      </c>
      <c r="G16" s="39">
        <v>392</v>
      </c>
      <c r="H16" s="39">
        <v>406</v>
      </c>
      <c r="I16" s="40">
        <f>AVERAGE(F16:H16)</f>
        <v>398</v>
      </c>
      <c r="J16" s="11">
        <f t="shared" si="0"/>
        <v>7.2111025509279782</v>
      </c>
      <c r="K16" s="11">
        <f t="shared" si="1"/>
        <v>1.8118348117909493</v>
      </c>
      <c r="L16" s="41" t="s">
        <v>4</v>
      </c>
      <c r="M16" s="42">
        <f t="shared" si="2"/>
        <v>796000</v>
      </c>
    </row>
    <row r="17" spans="1:13" ht="47.25" x14ac:dyDescent="0.25">
      <c r="A17" s="73"/>
      <c r="B17" s="64" t="s">
        <v>33</v>
      </c>
      <c r="C17" s="61" t="s">
        <v>16</v>
      </c>
      <c r="D17" s="2" t="s">
        <v>24</v>
      </c>
      <c r="E17" s="2">
        <v>2300</v>
      </c>
      <c r="F17" s="39">
        <v>396</v>
      </c>
      <c r="G17" s="39">
        <v>392</v>
      </c>
      <c r="H17" s="39">
        <v>406</v>
      </c>
      <c r="I17" s="40">
        <f>AVERAGE(F17:H17)</f>
        <v>398</v>
      </c>
      <c r="J17" s="11">
        <f t="shared" si="0"/>
        <v>7.2111025509279782</v>
      </c>
      <c r="K17" s="11">
        <f t="shared" si="1"/>
        <v>1.8118348117909493</v>
      </c>
      <c r="L17" s="41" t="s">
        <v>4</v>
      </c>
      <c r="M17" s="42">
        <f t="shared" si="2"/>
        <v>915400</v>
      </c>
    </row>
    <row r="18" spans="1:13" ht="47.25" x14ac:dyDescent="0.25">
      <c r="A18" s="73"/>
      <c r="B18" s="64" t="s">
        <v>34</v>
      </c>
      <c r="C18" s="61" t="s">
        <v>16</v>
      </c>
      <c r="D18" s="43" t="s">
        <v>24</v>
      </c>
      <c r="E18" s="2">
        <v>2600</v>
      </c>
      <c r="F18" s="39">
        <v>372</v>
      </c>
      <c r="G18" s="39">
        <v>385</v>
      </c>
      <c r="H18" s="39">
        <v>378</v>
      </c>
      <c r="I18" s="40">
        <v>378.33</v>
      </c>
      <c r="J18" s="11">
        <f t="shared" si="0"/>
        <v>6.5064070986477116</v>
      </c>
      <c r="K18" s="11">
        <f t="shared" si="1"/>
        <v>1.7197703324208262</v>
      </c>
      <c r="L18" s="41" t="s">
        <v>4</v>
      </c>
      <c r="M18" s="42">
        <f t="shared" si="2"/>
        <v>983658</v>
      </c>
    </row>
    <row r="19" spans="1:13" ht="47.25" x14ac:dyDescent="0.25">
      <c r="A19" s="73"/>
      <c r="B19" s="64" t="s">
        <v>35</v>
      </c>
      <c r="C19" s="61" t="s">
        <v>16</v>
      </c>
      <c r="D19" s="2" t="s">
        <v>24</v>
      </c>
      <c r="E19" s="2">
        <v>650</v>
      </c>
      <c r="F19" s="39">
        <v>690</v>
      </c>
      <c r="G19" s="39">
        <v>820</v>
      </c>
      <c r="H19" s="39">
        <v>760</v>
      </c>
      <c r="I19" s="40">
        <v>756.67</v>
      </c>
      <c r="J19" s="11">
        <f t="shared" si="0"/>
        <v>65.06407098647712</v>
      </c>
      <c r="K19" s="11">
        <f t="shared" si="1"/>
        <v>8.5987380213933573</v>
      </c>
      <c r="L19" s="41" t="s">
        <v>4</v>
      </c>
      <c r="M19" s="42">
        <f t="shared" si="2"/>
        <v>491835.5</v>
      </c>
    </row>
    <row r="20" spans="1:13" ht="47.25" x14ac:dyDescent="0.25">
      <c r="A20" s="73"/>
      <c r="B20" s="66" t="s">
        <v>37</v>
      </c>
      <c r="C20" s="61" t="s">
        <v>16</v>
      </c>
      <c r="D20" s="2" t="s">
        <v>24</v>
      </c>
      <c r="E20" s="2">
        <v>150</v>
      </c>
      <c r="F20" s="39">
        <v>656</v>
      </c>
      <c r="G20" s="39">
        <v>815</v>
      </c>
      <c r="H20" s="39">
        <v>793</v>
      </c>
      <c r="I20" s="40">
        <v>754.67</v>
      </c>
      <c r="J20" s="11">
        <f t="shared" si="0"/>
        <v>86.152964739081</v>
      </c>
      <c r="K20" s="11">
        <f t="shared" si="1"/>
        <v>11.415978472588153</v>
      </c>
      <c r="L20" s="41" t="s">
        <v>4</v>
      </c>
      <c r="M20" s="42">
        <f t="shared" si="2"/>
        <v>113200.5</v>
      </c>
    </row>
    <row r="21" spans="1:13" ht="47.25" x14ac:dyDescent="0.25">
      <c r="A21" s="73"/>
      <c r="B21" s="66" t="s">
        <v>38</v>
      </c>
      <c r="C21" s="61" t="s">
        <v>16</v>
      </c>
      <c r="D21" s="2" t="s">
        <v>24</v>
      </c>
      <c r="E21" s="2">
        <v>150</v>
      </c>
      <c r="F21" s="39">
        <v>520</v>
      </c>
      <c r="G21" s="39">
        <v>772</v>
      </c>
      <c r="H21" s="39">
        <v>744</v>
      </c>
      <c r="I21" s="40">
        <v>678.67</v>
      </c>
      <c r="J21" s="11">
        <f t="shared" si="0"/>
        <v>138.12072014485506</v>
      </c>
      <c r="K21" s="11">
        <f t="shared" si="1"/>
        <v>20.351676093661876</v>
      </c>
      <c r="L21" s="41" t="s">
        <v>4</v>
      </c>
      <c r="M21" s="42">
        <f t="shared" si="2"/>
        <v>101800.5</v>
      </c>
    </row>
    <row r="22" spans="1:13" ht="47.25" x14ac:dyDescent="0.25">
      <c r="A22" s="73"/>
      <c r="B22" s="66" t="s">
        <v>39</v>
      </c>
      <c r="C22" s="61" t="s">
        <v>16</v>
      </c>
      <c r="D22" s="2" t="s">
        <v>24</v>
      </c>
      <c r="E22" s="2">
        <v>150</v>
      </c>
      <c r="F22" s="39">
        <v>375</v>
      </c>
      <c r="G22" s="39">
        <v>728</v>
      </c>
      <c r="H22" s="39">
        <v>718</v>
      </c>
      <c r="I22" s="40">
        <f>AVERAGE(F22:H22)</f>
        <v>607</v>
      </c>
      <c r="J22" s="11">
        <f t="shared" si="0"/>
        <v>200.98009851724126</v>
      </c>
      <c r="K22" s="11">
        <f t="shared" si="1"/>
        <v>33.110395142873358</v>
      </c>
      <c r="L22" s="41" t="s">
        <v>4</v>
      </c>
      <c r="M22" s="42">
        <f t="shared" si="2"/>
        <v>91050</v>
      </c>
    </row>
    <row r="23" spans="1:13" ht="47.25" x14ac:dyDescent="0.25">
      <c r="A23" s="73"/>
      <c r="B23" s="66" t="s">
        <v>40</v>
      </c>
      <c r="C23" s="61" t="s">
        <v>16</v>
      </c>
      <c r="D23" s="2" t="s">
        <v>24</v>
      </c>
      <c r="E23" s="2">
        <v>300</v>
      </c>
      <c r="F23" s="39">
        <v>1519</v>
      </c>
      <c r="G23" s="39">
        <v>1633</v>
      </c>
      <c r="H23" s="39">
        <v>1537</v>
      </c>
      <c r="I23" s="40">
        <f>AVERAGE(F23:H23)</f>
        <v>1563</v>
      </c>
      <c r="J23" s="11">
        <f t="shared" si="0"/>
        <v>61.286213784178251</v>
      </c>
      <c r="K23" s="11">
        <f t="shared" si="1"/>
        <v>3.9210629420459533</v>
      </c>
      <c r="L23" s="41" t="s">
        <v>4</v>
      </c>
      <c r="M23" s="42">
        <f t="shared" si="2"/>
        <v>468900</v>
      </c>
    </row>
    <row r="24" spans="1:13" ht="47.25" x14ac:dyDescent="0.25">
      <c r="A24" s="73"/>
      <c r="B24" s="66" t="s">
        <v>41</v>
      </c>
      <c r="C24" s="61" t="s">
        <v>16</v>
      </c>
      <c r="D24" s="2" t="s">
        <v>24</v>
      </c>
      <c r="E24" s="2">
        <v>300</v>
      </c>
      <c r="F24" s="39">
        <v>1285</v>
      </c>
      <c r="G24" s="39">
        <v>1415</v>
      </c>
      <c r="H24" s="39">
        <v>1348</v>
      </c>
      <c r="I24" s="40">
        <v>1349.33</v>
      </c>
      <c r="J24" s="11">
        <f t="shared" si="0"/>
        <v>65.01025560119983</v>
      </c>
      <c r="K24" s="11">
        <f t="shared" si="1"/>
        <v>4.8179656274743641</v>
      </c>
      <c r="L24" s="41" t="s">
        <v>4</v>
      </c>
      <c r="M24" s="42">
        <f t="shared" si="2"/>
        <v>404799</v>
      </c>
    </row>
    <row r="25" spans="1:13" ht="47.25" x14ac:dyDescent="0.25">
      <c r="A25" s="73"/>
      <c r="B25" s="66" t="s">
        <v>42</v>
      </c>
      <c r="C25" s="61" t="s">
        <v>16</v>
      </c>
      <c r="D25" s="2" t="s">
        <v>24</v>
      </c>
      <c r="E25" s="2">
        <v>300</v>
      </c>
      <c r="F25" s="39">
        <v>1170</v>
      </c>
      <c r="G25" s="39">
        <v>1235</v>
      </c>
      <c r="H25" s="39">
        <v>1256</v>
      </c>
      <c r="I25" s="40">
        <v>1220.33</v>
      </c>
      <c r="J25" s="11">
        <f t="shared" si="0"/>
        <v>44.836740886613661</v>
      </c>
      <c r="K25" s="11">
        <f t="shared" si="1"/>
        <v>3.6741488684711237</v>
      </c>
      <c r="L25" s="41" t="s">
        <v>4</v>
      </c>
      <c r="M25" s="42">
        <f t="shared" si="2"/>
        <v>366099</v>
      </c>
    </row>
    <row r="26" spans="1:13" ht="47.25" x14ac:dyDescent="0.25">
      <c r="A26" s="73"/>
      <c r="B26" s="66" t="s">
        <v>43</v>
      </c>
      <c r="C26" s="61" t="s">
        <v>16</v>
      </c>
      <c r="D26" s="2" t="s">
        <v>24</v>
      </c>
      <c r="E26" s="2">
        <v>100</v>
      </c>
      <c r="F26" s="39">
        <v>1830</v>
      </c>
      <c r="G26" s="39">
        <v>1980</v>
      </c>
      <c r="H26" s="39">
        <v>1970</v>
      </c>
      <c r="I26" s="40">
        <v>1926.67</v>
      </c>
      <c r="J26" s="11">
        <f t="shared" si="0"/>
        <v>83.864970836060834</v>
      </c>
      <c r="K26" s="11">
        <f t="shared" si="1"/>
        <v>4.352845626706225</v>
      </c>
      <c r="L26" s="41" t="s">
        <v>4</v>
      </c>
      <c r="M26" s="42">
        <f t="shared" si="2"/>
        <v>192667</v>
      </c>
    </row>
    <row r="27" spans="1:13" ht="47.25" x14ac:dyDescent="0.25">
      <c r="A27" s="73"/>
      <c r="B27" s="66" t="s">
        <v>44</v>
      </c>
      <c r="C27" s="61" t="s">
        <v>16</v>
      </c>
      <c r="D27" s="2" t="s">
        <v>24</v>
      </c>
      <c r="E27" s="2">
        <v>100</v>
      </c>
      <c r="F27" s="39">
        <v>1561</v>
      </c>
      <c r="G27" s="39">
        <v>1777</v>
      </c>
      <c r="H27" s="39">
        <v>1750</v>
      </c>
      <c r="I27" s="40">
        <f>AVERAGE(F27:H27)</f>
        <v>1696</v>
      </c>
      <c r="J27" s="11">
        <f t="shared" si="0"/>
        <v>117.69027147559818</v>
      </c>
      <c r="K27" s="11">
        <f t="shared" si="1"/>
        <v>6.9392848747404585</v>
      </c>
      <c r="L27" s="41" t="s">
        <v>4</v>
      </c>
      <c r="M27" s="42">
        <f t="shared" si="2"/>
        <v>169600</v>
      </c>
    </row>
    <row r="28" spans="1:13" ht="47.25" x14ac:dyDescent="0.25">
      <c r="A28" s="73"/>
      <c r="B28" s="66" t="s">
        <v>45</v>
      </c>
      <c r="C28" s="61" t="s">
        <v>16</v>
      </c>
      <c r="D28" s="2" t="s">
        <v>24</v>
      </c>
      <c r="E28" s="2">
        <v>100</v>
      </c>
      <c r="F28" s="39">
        <v>1476</v>
      </c>
      <c r="G28" s="39">
        <v>1650</v>
      </c>
      <c r="H28" s="39">
        <v>1580</v>
      </c>
      <c r="I28" s="40">
        <v>1568.67</v>
      </c>
      <c r="J28" s="11">
        <f t="shared" si="0"/>
        <v>87.551889376148438</v>
      </c>
      <c r="K28" s="11">
        <f t="shared" si="1"/>
        <v>5.5812815554672701</v>
      </c>
      <c r="L28" s="41" t="s">
        <v>4</v>
      </c>
      <c r="M28" s="42">
        <f t="shared" si="2"/>
        <v>156867</v>
      </c>
    </row>
    <row r="29" spans="1:13" x14ac:dyDescent="0.25">
      <c r="A29" s="72"/>
      <c r="B29" s="63" t="s">
        <v>21</v>
      </c>
      <c r="C29" s="44"/>
      <c r="D29" s="44"/>
      <c r="E29" s="45"/>
      <c r="F29" s="12">
        <f>(E9*F9+E10*F10+E11*F11+E12*F12+E13*F13+E14*F14+E15*F15+E16*F16+E17*F17+E18*F18+E19*F19+E20*F20+E21*F21+E22*F22+E23*F23+E24*F24+E25*F25+E26*F26+E27*F27+E28*F28)</f>
        <v>14372550</v>
      </c>
      <c r="G29" s="12">
        <f>(E9*G9+E10*G10+E11*G11+E12*G12+E13*G13+E14*G14+E15*G15+E16*G16+E17*G17+E18*G18+E19*G19+E20*G20+E21*G21+E22*G22+E23*G23+E24*G24+E25*G25+E26*G26+E27*G27+E28*G28)</f>
        <v>14555450</v>
      </c>
      <c r="H29" s="12">
        <f>(E9*H9+E10*H10+E11*H11+E12*H12+E13*H13+E14*H14+E15*H15+E16*H16+E17*H17+E18*H18+E19*H19+E20*H20+E21*H21+E22*H22+E23*H23+E24*H24+E25*H25+E26*H26+E27*H27+E28*H28)</f>
        <v>14769150</v>
      </c>
      <c r="I29" s="46">
        <v>14565791.5</v>
      </c>
      <c r="J29" s="11">
        <f t="shared" si="0"/>
        <v>198499.22753837943</v>
      </c>
      <c r="K29" s="11">
        <f t="shared" si="1"/>
        <v>1.3627768016477473</v>
      </c>
      <c r="L29" s="41" t="s">
        <v>4</v>
      </c>
      <c r="M29" s="47">
        <f>SUM(M9:M28)</f>
        <v>14565791.5</v>
      </c>
    </row>
    <row r="30" spans="1:13" x14ac:dyDescent="0.25">
      <c r="A30" s="72"/>
      <c r="B30" s="74" t="s">
        <v>1</v>
      </c>
      <c r="C30" s="13"/>
      <c r="D30" s="14"/>
      <c r="E30" s="15"/>
      <c r="F30" s="14"/>
      <c r="G30" s="14"/>
      <c r="H30" s="14"/>
      <c r="I30" s="14"/>
      <c r="J30" s="14"/>
      <c r="K30" s="14"/>
      <c r="L30" s="14"/>
      <c r="M30" s="16"/>
    </row>
    <row r="31" spans="1:13" x14ac:dyDescent="0.25">
      <c r="A31" s="72"/>
      <c r="B31" s="74"/>
      <c r="C31" s="17"/>
      <c r="D31" s="18"/>
      <c r="E31" s="19"/>
      <c r="F31" s="18"/>
      <c r="G31" s="18"/>
      <c r="H31" s="18"/>
      <c r="I31" s="18"/>
      <c r="J31" s="18"/>
      <c r="K31" s="18"/>
      <c r="L31" s="18"/>
      <c r="M31" s="20"/>
    </row>
    <row r="32" spans="1:13" x14ac:dyDescent="0.25">
      <c r="A32" s="72"/>
      <c r="B32" s="74" t="s">
        <v>2</v>
      </c>
      <c r="C32" s="13"/>
      <c r="D32" s="14"/>
      <c r="E32" s="15"/>
      <c r="F32" s="21"/>
      <c r="G32" s="21"/>
      <c r="H32" s="21"/>
      <c r="I32" s="14"/>
      <c r="J32" s="14"/>
      <c r="K32" s="14"/>
      <c r="L32" s="14"/>
      <c r="M32" s="16"/>
    </row>
    <row r="33" spans="1:14" x14ac:dyDescent="0.25">
      <c r="A33" s="72"/>
      <c r="B33" s="74"/>
      <c r="C33" s="17"/>
      <c r="D33" s="18"/>
      <c r="E33" s="19"/>
      <c r="F33" s="22"/>
      <c r="G33" s="22"/>
      <c r="H33" s="22"/>
      <c r="I33" s="18"/>
      <c r="J33" s="18"/>
      <c r="K33" s="18"/>
      <c r="L33" s="18"/>
      <c r="M33" s="20"/>
    </row>
    <row r="34" spans="1:14" ht="34.5" customHeight="1" x14ac:dyDescent="0.25">
      <c r="A34" s="72"/>
      <c r="B34" s="4" t="s">
        <v>3</v>
      </c>
      <c r="C34" s="23"/>
      <c r="D34" s="24"/>
      <c r="E34" s="25"/>
      <c r="F34" s="26"/>
      <c r="G34" s="26"/>
      <c r="H34" s="26"/>
      <c r="I34" s="24"/>
      <c r="J34" s="24"/>
      <c r="K34" s="24"/>
      <c r="L34" s="24"/>
      <c r="M34" s="27"/>
      <c r="N34" s="10"/>
    </row>
    <row r="35" spans="1:14" x14ac:dyDescent="0.25">
      <c r="A35" s="72"/>
      <c r="B35" s="28"/>
      <c r="C35" s="28"/>
      <c r="D35" s="28"/>
      <c r="E35" s="48"/>
      <c r="F35" s="28"/>
      <c r="G35" s="28"/>
      <c r="H35" s="49"/>
      <c r="I35" s="28"/>
      <c r="J35" s="28"/>
      <c r="K35" s="28"/>
      <c r="L35" s="28"/>
      <c r="M35" s="50"/>
      <c r="N35" s="10"/>
    </row>
    <row r="36" spans="1:14" x14ac:dyDescent="0.25">
      <c r="A36" s="72"/>
      <c r="B36" s="29" t="s">
        <v>8</v>
      </c>
      <c r="C36" s="29"/>
      <c r="D36" s="29"/>
      <c r="E36" s="51"/>
      <c r="F36" s="29"/>
      <c r="G36" s="30"/>
      <c r="H36" s="29"/>
      <c r="I36" s="29"/>
      <c r="J36" s="29"/>
      <c r="K36" s="29"/>
      <c r="L36" s="29"/>
      <c r="M36" s="52"/>
      <c r="N36" s="10"/>
    </row>
    <row r="37" spans="1:14" x14ac:dyDescent="0.25">
      <c r="A37" s="72"/>
      <c r="B37" s="29"/>
      <c r="C37" s="29"/>
      <c r="D37" s="29"/>
      <c r="E37" s="51"/>
      <c r="F37" s="29"/>
      <c r="G37" s="29"/>
      <c r="H37" s="29"/>
      <c r="I37" s="29"/>
      <c r="J37" s="29"/>
      <c r="K37" s="29"/>
      <c r="L37" s="29"/>
      <c r="M37" s="52"/>
      <c r="N37" s="10"/>
    </row>
    <row r="38" spans="1:14" x14ac:dyDescent="0.25">
      <c r="A38" s="72"/>
      <c r="B38" s="29" t="s">
        <v>22</v>
      </c>
      <c r="C38" s="29"/>
      <c r="D38" s="29"/>
      <c r="E38" s="51"/>
      <c r="F38" s="30"/>
      <c r="G38" s="30"/>
      <c r="H38" s="29"/>
      <c r="I38" s="29"/>
      <c r="J38" s="29"/>
      <c r="K38" s="29"/>
      <c r="L38" s="29"/>
      <c r="M38" s="52"/>
      <c r="N38" s="10"/>
    </row>
    <row r="39" spans="1:14" x14ac:dyDescent="0.25">
      <c r="A39" s="72"/>
      <c r="B39" s="29"/>
      <c r="C39" s="29"/>
      <c r="D39" s="29"/>
      <c r="E39" s="51"/>
      <c r="F39" s="29"/>
      <c r="G39" s="29"/>
      <c r="H39" s="29"/>
      <c r="I39" s="29"/>
      <c r="J39" s="29"/>
      <c r="K39" s="29"/>
      <c r="L39" s="29"/>
      <c r="M39" s="52"/>
      <c r="N39" s="10"/>
    </row>
    <row r="40" spans="1:14" x14ac:dyDescent="0.25">
      <c r="A40" s="72"/>
      <c r="B40" s="29" t="s">
        <v>23</v>
      </c>
      <c r="C40" s="29"/>
      <c r="D40" s="29"/>
      <c r="E40" s="51"/>
      <c r="F40" s="29"/>
      <c r="G40" s="29"/>
      <c r="H40" s="29"/>
      <c r="I40" s="29"/>
      <c r="J40" s="29"/>
      <c r="K40" s="29"/>
      <c r="L40" s="29"/>
      <c r="M40" s="52"/>
      <c r="N40" s="10"/>
    </row>
    <row r="41" spans="1:14" x14ac:dyDescent="0.25">
      <c r="A41" s="72"/>
      <c r="B41" s="29"/>
      <c r="C41" s="29"/>
      <c r="D41" s="29"/>
      <c r="E41" s="51"/>
      <c r="F41" s="29"/>
      <c r="G41" s="29"/>
      <c r="H41" s="30"/>
      <c r="I41" s="29"/>
      <c r="J41" s="29"/>
      <c r="K41" s="29"/>
      <c r="L41" s="29"/>
      <c r="M41" s="52"/>
      <c r="N41" s="10"/>
    </row>
    <row r="42" spans="1:14" x14ac:dyDescent="0.25">
      <c r="A42" s="72"/>
      <c r="B42" s="29"/>
      <c r="C42" s="29"/>
      <c r="D42" s="29"/>
      <c r="E42" s="51"/>
      <c r="F42" s="29"/>
      <c r="G42" s="29"/>
      <c r="H42" s="30"/>
      <c r="I42" s="29"/>
      <c r="J42" s="29"/>
      <c r="K42" s="29"/>
      <c r="L42" s="29"/>
      <c r="M42" s="52"/>
      <c r="N42" s="10"/>
    </row>
    <row r="43" spans="1:14" x14ac:dyDescent="0.25">
      <c r="A43" s="72"/>
      <c r="B43" s="29"/>
      <c r="C43" s="29"/>
      <c r="D43" s="29"/>
      <c r="E43" s="51"/>
      <c r="F43" s="29"/>
      <c r="G43" s="29"/>
      <c r="H43" s="30"/>
      <c r="I43" s="29"/>
      <c r="J43" s="29"/>
      <c r="K43" s="29"/>
      <c r="L43" s="29"/>
      <c r="M43" s="52"/>
      <c r="N43" s="10"/>
    </row>
    <row r="44" spans="1:14" x14ac:dyDescent="0.25">
      <c r="A44" s="72"/>
      <c r="B44" s="29"/>
      <c r="C44" s="29"/>
      <c r="D44" s="29"/>
      <c r="E44" s="51"/>
      <c r="F44" s="29"/>
      <c r="G44" s="29"/>
      <c r="H44" s="30"/>
      <c r="I44" s="29"/>
      <c r="J44" s="29"/>
      <c r="K44" s="29"/>
      <c r="L44" s="29"/>
      <c r="M44" s="52"/>
      <c r="N44" s="10"/>
    </row>
    <row r="45" spans="1:14" x14ac:dyDescent="0.25">
      <c r="A45" s="72"/>
      <c r="B45" s="29"/>
      <c r="C45" s="29"/>
      <c r="D45" s="29"/>
      <c r="E45" s="51"/>
      <c r="F45" s="29"/>
      <c r="G45" s="29"/>
      <c r="H45" s="30"/>
      <c r="I45" s="29"/>
      <c r="J45" s="29"/>
      <c r="K45" s="29"/>
      <c r="L45" s="29"/>
      <c r="M45" s="52"/>
      <c r="N45" s="10"/>
    </row>
    <row r="46" spans="1:14" x14ac:dyDescent="0.25">
      <c r="A46" s="53"/>
      <c r="B46" s="29"/>
      <c r="C46" s="29"/>
      <c r="D46" s="29"/>
      <c r="E46" s="51"/>
      <c r="F46" s="29"/>
      <c r="G46" s="29"/>
      <c r="H46" s="30"/>
      <c r="I46" s="29"/>
      <c r="J46" s="29"/>
      <c r="K46" s="29"/>
      <c r="L46" s="29"/>
      <c r="M46" s="52"/>
      <c r="N46" s="10"/>
    </row>
    <row r="47" spans="1:14" x14ac:dyDescent="0.25">
      <c r="A47" s="67"/>
      <c r="B47" s="29"/>
      <c r="C47" s="29"/>
      <c r="D47" s="29"/>
      <c r="E47" s="51"/>
      <c r="F47" s="29"/>
      <c r="G47" s="29"/>
      <c r="H47" s="30"/>
      <c r="I47" s="29"/>
      <c r="J47" s="29"/>
      <c r="K47" s="29"/>
      <c r="L47" s="29"/>
      <c r="M47" s="52"/>
      <c r="N47" s="10"/>
    </row>
    <row r="48" spans="1:14" x14ac:dyDescent="0.25">
      <c r="A48" s="67"/>
      <c r="B48" s="29"/>
      <c r="C48" s="29"/>
      <c r="D48" s="29"/>
      <c r="E48" s="51"/>
      <c r="F48" s="29"/>
      <c r="G48" s="29"/>
      <c r="H48" s="30"/>
      <c r="I48" s="29"/>
      <c r="J48" s="29"/>
      <c r="K48" s="29"/>
      <c r="L48" s="29"/>
      <c r="M48" s="52"/>
      <c r="N48" s="10"/>
    </row>
    <row r="49" spans="1:14" ht="57" hidden="1" customHeight="1" x14ac:dyDescent="0.25">
      <c r="A49" s="67"/>
      <c r="B49" s="29"/>
      <c r="C49" s="29"/>
      <c r="D49" s="29"/>
      <c r="E49" s="51"/>
      <c r="F49" s="29"/>
      <c r="G49" s="29"/>
      <c r="H49" s="30"/>
      <c r="I49" s="29"/>
      <c r="J49" s="29"/>
      <c r="K49" s="29"/>
      <c r="L49" s="29"/>
      <c r="M49" s="52"/>
      <c r="N49" s="10"/>
    </row>
    <row r="50" spans="1:14" x14ac:dyDescent="0.25">
      <c r="A50" s="67"/>
      <c r="B50" s="29"/>
      <c r="C50" s="29"/>
      <c r="D50" s="29"/>
      <c r="E50" s="51"/>
      <c r="F50" s="29"/>
      <c r="G50" s="29"/>
      <c r="H50" s="30"/>
      <c r="I50" s="29"/>
      <c r="J50" s="29"/>
      <c r="K50" s="29"/>
      <c r="L50" s="29"/>
      <c r="M50" s="52"/>
      <c r="N50" s="10"/>
    </row>
    <row r="51" spans="1:14" ht="16.5" thickBot="1" x14ac:dyDescent="0.3">
      <c r="A51" s="54"/>
      <c r="B51" s="31"/>
      <c r="C51" s="31"/>
      <c r="D51" s="31"/>
      <c r="E51" s="55"/>
      <c r="F51" s="31"/>
      <c r="G51" s="31"/>
      <c r="H51" s="56"/>
      <c r="I51" s="31"/>
      <c r="J51" s="31"/>
      <c r="K51" s="31"/>
      <c r="L51" s="31"/>
      <c r="M51" s="57"/>
      <c r="N51" s="10"/>
    </row>
    <row r="52" spans="1:14" x14ac:dyDescent="0.25">
      <c r="A52" s="58"/>
      <c r="N52" s="10"/>
    </row>
  </sheetData>
  <mergeCells count="20">
    <mergeCell ref="B1:M1"/>
    <mergeCell ref="B2:M2"/>
    <mergeCell ref="A3:M3"/>
    <mergeCell ref="A4:A5"/>
    <mergeCell ref="B4:B5"/>
    <mergeCell ref="C4:C5"/>
    <mergeCell ref="D4:D5"/>
    <mergeCell ref="E4:E5"/>
    <mergeCell ref="F4:H5"/>
    <mergeCell ref="I4:I5"/>
    <mergeCell ref="M4:M5"/>
    <mergeCell ref="A49:A50"/>
    <mergeCell ref="J4:J5"/>
    <mergeCell ref="K4:K5"/>
    <mergeCell ref="L4:L5"/>
    <mergeCell ref="F6:H6"/>
    <mergeCell ref="A7:A45"/>
    <mergeCell ref="B30:B31"/>
    <mergeCell ref="B32:B33"/>
    <mergeCell ref="A47:A48"/>
  </mergeCells>
  <phoneticPr fontId="1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2021-11-26T15:17:19Z</dcterms:modified>
</cp:coreProperties>
</file>