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НМЦК!$A$1:$N$84</definedName>
  </definedNames>
  <calcPr calcId="114210"/>
</workbook>
</file>

<file path=xl/calcChain.xml><?xml version="1.0" encoding="utf-8"?>
<calcChain xmlns="http://schemas.openxmlformats.org/spreadsheetml/2006/main">
  <c r="K66" i="1"/>
  <c r="K60"/>
  <c r="K2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K46"/>
  <c r="N46"/>
  <c r="K47"/>
  <c r="N47"/>
  <c r="K48"/>
  <c r="N48"/>
  <c r="K49"/>
  <c r="N49"/>
  <c r="K50"/>
  <c r="N50"/>
  <c r="K51"/>
  <c r="N51"/>
  <c r="K52"/>
  <c r="N52"/>
  <c r="K53"/>
  <c r="N53"/>
  <c r="K54"/>
  <c r="N54"/>
  <c r="K55"/>
  <c r="N55"/>
  <c r="K56"/>
  <c r="N56"/>
  <c r="K57"/>
  <c r="N57"/>
  <c r="K58"/>
  <c r="N58"/>
  <c r="K59"/>
  <c r="N59"/>
  <c r="N60"/>
  <c r="K61"/>
  <c r="N61"/>
  <c r="K62"/>
  <c r="N62"/>
  <c r="K63"/>
  <c r="N63"/>
  <c r="K64"/>
  <c r="N64"/>
  <c r="K65"/>
  <c r="N65"/>
  <c r="N66"/>
  <c r="K67"/>
  <c r="N67"/>
  <c r="K68"/>
  <c r="N68"/>
  <c r="K69"/>
  <c r="N69"/>
  <c r="K70"/>
  <c r="N70"/>
  <c r="K71"/>
  <c r="N71"/>
  <c r="K72"/>
  <c r="N72"/>
  <c r="K73"/>
  <c r="N73"/>
  <c r="K74"/>
  <c r="N74"/>
  <c r="K75"/>
  <c r="N75"/>
  <c r="K76"/>
  <c r="N76"/>
  <c r="K77"/>
  <c r="N77"/>
  <c r="K78"/>
  <c r="N78"/>
  <c r="K79"/>
  <c r="N79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M78"/>
  <c r="M74"/>
  <c r="M70"/>
  <c r="M66"/>
  <c r="M62"/>
  <c r="M58"/>
  <c r="M54"/>
  <c r="M50"/>
  <c r="M46"/>
  <c r="M42"/>
  <c r="M38"/>
  <c r="M34"/>
  <c r="M30"/>
  <c r="M26"/>
  <c r="M22"/>
  <c r="M18"/>
  <c r="M14"/>
  <c r="M10"/>
  <c r="M77"/>
  <c r="M73"/>
  <c r="M69"/>
  <c r="M65"/>
  <c r="M61"/>
  <c r="M76"/>
  <c r="M72"/>
  <c r="M68"/>
  <c r="M64"/>
  <c r="M60"/>
  <c r="M56"/>
  <c r="M52"/>
  <c r="M48"/>
  <c r="M44"/>
  <c r="M40"/>
  <c r="M36"/>
  <c r="M32"/>
  <c r="M28"/>
  <c r="M24"/>
  <c r="M20"/>
  <c r="M16"/>
  <c r="M12"/>
  <c r="M8"/>
  <c r="M79"/>
  <c r="M75"/>
  <c r="M71"/>
  <c r="M67"/>
  <c r="M63"/>
  <c r="M59"/>
  <c r="M55"/>
  <c r="M51"/>
  <c r="M47"/>
  <c r="M43"/>
  <c r="M39"/>
  <c r="M35"/>
  <c r="M31"/>
  <c r="M27"/>
  <c r="M23"/>
  <c r="M19"/>
  <c r="M15"/>
  <c r="M11"/>
  <c r="M7"/>
  <c r="M57"/>
  <c r="M53"/>
  <c r="M49"/>
  <c r="M45"/>
  <c r="M41"/>
  <c r="M37"/>
  <c r="M33"/>
  <c r="M29"/>
  <c r="M25"/>
  <c r="M21"/>
  <c r="M17"/>
  <c r="M13"/>
  <c r="M9"/>
  <c r="F6"/>
  <c r="F80"/>
  <c r="L6"/>
  <c r="K6"/>
  <c r="N6"/>
  <c r="J6"/>
  <c r="H6"/>
  <c r="N80"/>
  <c r="M6"/>
  <c r="J80"/>
  <c r="H80"/>
</calcChain>
</file>

<file path=xl/sharedStrings.xml><?xml version="1.0" encoding="utf-8"?>
<sst xmlns="http://schemas.openxmlformats.org/spreadsheetml/2006/main" count="172" uniqueCount="95">
  <si>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</si>
  <si>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</si>
  <si>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</si>
  <si>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</si>
  <si>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</si>
  <si>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</si>
  <si>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</si>
  <si>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</si>
  <si>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</si>
  <si>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</si>
  <si>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</si>
  <si>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</si>
  <si>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</si>
  <si>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</si>
  <si>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</si>
  <si>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Фуросемид таблетки 40 мг, 10 шт. - упаковки ячейковые контурные х5 - пачки картонные</t>
  </si>
  <si>
    <t xml:space="preserve">Поставка лекарственных препаратов (Препараты, действующие на сердечно-сосудистую систему, препараты гормональные. Препараты поджелудочной железы. Кровезаменители.  Препараты и средства медицинские и ветеринарные прочие.).
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</si>
  <si>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1 949 001,94 рубль </t>
    </r>
    <r>
      <rPr>
        <sz val="12"/>
        <rFont val="Times New Roman"/>
        <family val="1"/>
        <charset val="204"/>
      </rPr>
      <t>(Один миллион девятьсот сорок девять тысяч один рубль 94 копейки).</t>
    </r>
  </si>
  <si>
    <t>упак</t>
  </si>
  <si>
    <t>Источник 1
 КП № 8735-22 от 08.11.2022</t>
  </si>
  <si>
    <t>Источник 2
 КП № 6698-06.11.22-15 от 06.11.2022</t>
  </si>
  <si>
    <t>Источник 3
 КП № 2708-138 от 08.11.2022</t>
  </si>
  <si>
    <t>Алоглиптин таблетки покрытые пленочной оболочкой, 25 мг, 7 шт. - блистеры (4) - пачки картонные</t>
  </si>
  <si>
    <t xml:space="preserve">Аминовен инфант раствор для инфузий 10%, 100 мл - флаконы х10 - пачки картонные </t>
  </si>
  <si>
    <t>Аминокислоты для парентерального питания раствор для инфузий 10%, 500 мл - флаконы (10) - коробки картонные</t>
  </si>
  <si>
    <t>Амиодарон концентрат для приготовления раствора для внутривенного введения, 50 мг/мл, 3 мл - ампулы с точкой или кольцом излома (10) - пачки картонные</t>
  </si>
  <si>
    <t>Амиодарон таблетки, 200 мг, 10 шт. - упаковки ячейковые контурные х3 - пачки картонные</t>
  </si>
  <si>
    <t>Амлодипин таблетки 10 мг, 10 шт. - упаковки ячейковые контурные х3 - пачки картонные</t>
  </si>
  <si>
    <t>Ацетазоламид таблетки 250 мг, 10 шт.  - блистеры х3 - пачки картонные</t>
  </si>
  <si>
    <t>Бисопролол таблетки покрытые пленочной оболочкой 5 мг, 10 шт.- блистеры из х6-пачки картонные</t>
  </si>
  <si>
    <t>Валсартан+Сакубитрил таблетки покрытые пленочной оболочкой, 100 мг (51.4 мг+48.6 мг), 14 шт. - блистер (2) - пачка картонная</t>
  </si>
  <si>
    <t>Валсартан+Сакубитрил таблетки покрытые пленочной оболочкой, 50 мг (25.7 мг+24.3 мг), 14 шт. - блистер (2) - пачка картонная</t>
  </si>
  <si>
    <t>Верапамил таблетки покрытые пленочной оболочкой, 40 мг, 10 шт. - упаковки ячейковые контурные х5 - пачки картонные</t>
  </si>
  <si>
    <t>Верапамил таблетки покрытые пленочной оболочкой, 80 мг, 10 шт. - упаковки ячейковые контурные х5 - пачки картонные</t>
  </si>
  <si>
    <t xml:space="preserve">Винпоцетин концентрат для приготовления раствора для инфузий 5 мг/мл, 2 мл - ампулы х5 - упаковки ячейковые контурные х2 - пачки картонные </t>
  </si>
  <si>
    <t>Винпоцетин таблетки, 5 мг, 10 шт. - упаковки ячейковые контурные (5) - пачки картонные</t>
  </si>
  <si>
    <t>Вода растворитель для приготовления лекарственных форм для инъекций, 2 мл - ампулы х10 /в комплекте с ножом ампульным или скарификатором/ - пачки картонные</t>
  </si>
  <si>
    <t>Вода растворитель для приготовления лекарственных форм для инъекций, 500 мл - контейнер (20) / с 2 портами / - ящик картонный (для стационаров)</t>
  </si>
  <si>
    <t>Вода растворитель для приготовления лекарственных форм для инъекций, 500 мл - контейнер (20)  - ящик картонный (для стационаров)</t>
  </si>
  <si>
    <t xml:space="preserve">Гидрохлортиазид таблетки 100 мг, 20 шт. - упаковки ячейковые контурные - пачки картонные   </t>
  </si>
  <si>
    <t xml:space="preserve">Гидрохлортиазид таблетки 25 мг, 20 шт. - упаковки ячейковые контурные - пачки картонные </t>
  </si>
  <si>
    <t>Дапаглифлозин таблетки покрытые пленочной оболочкой, 10 мг, 10 шт. - блистер (3) - пачки картонные</t>
  </si>
  <si>
    <t xml:space="preserve">Декстран мв 30000-40000 раствор для инфузий [в растворе натрия хлорида 0.9%] 100 мг/мл, 200 мл - бутылки для крови и кровезаменителей х1 </t>
  </si>
  <si>
    <t>Дигоксин таблетки 0.25 мг, 30 шт. - флаконы полипропиленовые - пачки картонные</t>
  </si>
  <si>
    <t xml:space="preserve">Допамин концентрат для приготовления раствора для инфузий, 5 мг/мл, 5мл, - ампулы х5 - / в комплекте с ножом ампульным или скарификатором, если необходим для ампул данного типа / упаковка ячейковая контурная х2, пачка картонная </t>
  </si>
  <si>
    <t>Допамин концентрат для приготовления раствора для инфузий 40 мг/мл, 5 мл - ампулы (10) /в комплекте с ножом ампульным или скарификатором, если необходим для ампул данного типа/ - коробки картонные</t>
  </si>
  <si>
    <t>Изосорбида динитрат таблетки пролонгированного действия 40 мг, 10 шт. - упаковки ячейковые контурные х5 - пачки картонные</t>
  </si>
  <si>
    <t>Изосорбида мононитрат капсулы пролонгированного действия 50 мг, 15 шт. - упаковки ячейковые контурные х2 - пачки картонные</t>
  </si>
  <si>
    <t>Индапамид таблетки покрытые пленочной оболочкой 2.5 мг, 10 шт. - упаковки ячейковые контурные х3 - пачки картонные</t>
  </si>
  <si>
    <t xml:space="preserve">Инсулин аспарт раствор для подкожного и внутривенного введения, 100 ЕД/мл, 3 мл - картриджи в шприц-ручках (5) - пачки картонные </t>
  </si>
  <si>
    <t>Инсулин деглудек раствор для подкожного введения, 100 ЕД/мл, 3 мл - картриджи в шприц-ручках (5) - пачки картонные</t>
  </si>
  <si>
    <t xml:space="preserve">Инсулин детемир раствор для подкожного введения, 100 ЕД/мл, 3 мл - картриджи в шприц-ручках ФлексПен® (5) - пачки картонные </t>
  </si>
  <si>
    <t>Актрапид НМ раствор для инъекций 100 МЕ/мл, 10 мл - флаконы - пачки картонные</t>
  </si>
  <si>
    <t>Протафан НМ суспензия для подкожного введения 100 МЕ/мл, 10 мл - флаконы - пачки картонные</t>
  </si>
  <si>
    <t>Калия хлорид концентрат для приготовления раствора для инфузий 40 мг/мл, 10 мл - ампулы х10 /в комплекте с ножом ампульным или скарификатором, если необходим для ампул данного типа/ - пачки картонные</t>
  </si>
  <si>
    <t>Калия+магния аспарагинат раствор для внутривенного введения, 10 мл - ампулы х10 - упаковки контурные пластиковые (поддоны) - пачки картонные.</t>
  </si>
  <si>
    <t xml:space="preserve">Калия-магния аспарагинат таблетки, 8 шт. - упаковки безъячейковые контурные х5 - пачки картонные </t>
  </si>
  <si>
    <t>Калия-магния аспарагинат раствор для инфузий 250 мл  бутылки х1 - пачки картонные</t>
  </si>
  <si>
    <t>Каптоприл таблетки 25 мг, 10 шт. - упаковки ячейковые контурные х4 - пачки картонные</t>
  </si>
  <si>
    <t>Карведилол таблетки 25 мг, 30 шт. - упаковки ячейковые контурные х1 - пачки картонные</t>
  </si>
  <si>
    <r>
      <t>Ксилен</t>
    </r>
    <r>
      <rPr>
        <b/>
        <sz val="10"/>
        <color indexed="8"/>
        <rFont val="Times New Roman"/>
        <family val="1"/>
        <charset val="204"/>
      </rPr>
      <t xml:space="preserve"> капли назальные 0.05%, 10 мл - флакон-капельницы полимерные - пачки картонные </t>
    </r>
    <r>
      <rPr>
        <b/>
        <sz val="10"/>
        <color indexed="10"/>
        <rFont val="Times New Roman"/>
        <family val="1"/>
        <charset val="204"/>
      </rPr>
      <t xml:space="preserve">не содержит в составе масло листьев эвкалипта </t>
    </r>
  </si>
  <si>
    <t>Ксилометазолин капли назальные 0.1%, 10 мл - флакон-капельницы полимерные - пачки картонные</t>
  </si>
  <si>
    <t>Лизиноприл таблетки 10 мг, 10 шт. - упаковки ячейковые контурные х3 - пачки картонные</t>
  </si>
  <si>
    <t>Лозартан таблетки покрытые пленочной оболочкой 50 мг, 10 шт. - упаковки ячейковые контурные х3 - пачки картонные</t>
  </si>
  <si>
    <t>Магния сульфат раствор для внутривенного введения 250 мг/мл, 10 мл - ампулы х10 - пачки картонные</t>
  </si>
  <si>
    <t>Магния сульфат раствор для внутривенного введения 250 мг/мл, 5 мл - ампулы х10 /в комплекте с ножом ампульным или скарификатором, если необходим для ампул данного типа/ - пачки картонные</t>
  </si>
  <si>
    <t>Маннитол  раствор для инфузий, 150 мг/мл, 400 мл - бутылка (15) - ящик картонный (для стационаров)</t>
  </si>
  <si>
    <t xml:space="preserve">Меглюмина натрия сукцинат раствор для инфузий 1,5 %, 400 мл - бутылка (1) - пачка картонная </t>
  </si>
  <si>
    <t xml:space="preserve">Метилдопа таблетки 250 мг, 50 шт. - флаконы темного стекла - пачки картонные </t>
  </si>
  <si>
    <t xml:space="preserve">Метопролол таблетки 50 мг, 30 шт. - банки темного стекла - пачки картонные </t>
  </si>
  <si>
    <t>Моксонидин таблетки покрытые пленочной оболочкой, 200 мкг, 60 шт. -  - пачки картонные</t>
  </si>
  <si>
    <t>Натрия гидрокарбонат раствор для инфузий, 5%, 200 мл - бутылки х28 - пачки картонные</t>
  </si>
  <si>
    <t>Натрия тиосульфат раствор для внутривенного введения 300 мг/мл, 10 мл - ампулы х10 /в комплекте с ножом ампульным или скарификатором, если необходим для ампул данного типа/ - коробки картонные</t>
  </si>
  <si>
    <t>Натрия хлорид раствор для инъекций 0.9%, 10 мл - ампулы х10 /в комплекте с ножом ампульным или скарификатором/ - пачки картонные</t>
  </si>
  <si>
    <t>Натрия хлорид раствор для инфузий 0.9%, 500 мл - контейнеры полимерные из ПВХ - пакеты полимерныех12 ящики картонные</t>
  </si>
  <si>
    <t>Натрия хлорид раствор для инфузий 0.9%, 400 мл - бутылки стеклянные для крови и кровезаменителей х20</t>
  </si>
  <si>
    <t>Натрия хлорид раствор для инфузий 0,9%, 1000 мл - контейнеры /с 1-портом/ х6</t>
  </si>
  <si>
    <t xml:space="preserve">Рингера раствор раствор для инфузий,  250 мл - контейнеры полимерные х24 - мешки полимерные </t>
  </si>
  <si>
    <t xml:space="preserve">Рингера раствор раствор для инфузий,  500 мл - контейнеры полимерные х20 - мешки полимерные </t>
  </si>
  <si>
    <t>Нимодипин таблетки покрытые пленочной оболочкой 30 мг, 10 шт. - упаковки ячейковые контурные (3) - пачки картонные</t>
  </si>
  <si>
    <t>Нитроглицерин концентрат для приготовления раствора для инфузий 1 мг/мл, 10 мл - ампулы х10 /в комплекте с ножом ампульным или скарификатором, если необходим для ампул данного типа/ - пачки картонные. Температура хранения до 25º С. Срок годности не менее 5 лет</t>
  </si>
  <si>
    <t>Нитроглицерин спрей подъязычный дозированный, 0,4 мг/доза, 200 доз (10 мл/ 8 г) - флаконы полимерные с дозирующей насадкой-распылителем (1) - пачки картонные</t>
  </si>
  <si>
    <t>Нифедипин таблетки покрытые оболочкой 10 мг, 10 шт. - блистеры х5 -   пачки картонные</t>
  </si>
  <si>
    <t>Омепразол капсулы  кишечнорастворимые 20 мг,  30 шт. - пачки картонные</t>
  </si>
  <si>
    <t xml:space="preserve">Мезим форте таблетки покрытые кишечнорастворимой оболочкой (в РУ - таблетки покрытые оболочкой) 4.2+3.5+0.25 тыс.Ед.Евр.Ф., 20 шт. - упаковки ячейковые контурные х4 - пачки картонные </t>
  </si>
  <si>
    <t xml:space="preserve">Креон капсулы кишечнорастворимые 25000 ЕД, 20 шт. - флаконы - пачки картонные </t>
  </si>
  <si>
    <t xml:space="preserve">Креон капсулы кишечнорастворимые 10000 ЕД, 20 шт. - флаконы - пачки картонные </t>
  </si>
  <si>
    <t>Периндоприла аргинин таблетки покрытые пленочной оболочкой 5 мг, 30 шт. – флаконы х1 - пачки картонные или эквивалент</t>
  </si>
  <si>
    <t>Периндоприла аргинин таблетки покрытые пленочной оболочкой 10 мг, 30 шт. - пачки картонные или эквивалент</t>
  </si>
  <si>
    <t xml:space="preserve">Смектит диоктаэдрический порошок для приготовления суспензии для приема внутрь 3 г - пакетики х30 - пачки картонные </t>
  </si>
  <si>
    <t xml:space="preserve">Соталол таблетки 160 мг, 10 шт. - упаковки ячейковые контурные х2 - пачки картонные </t>
  </si>
  <si>
    <t>Спиронолактон капсулы 50 мг, 10 шт. - упаковки ячейковые контурные х3 - пачки картонные</t>
  </si>
  <si>
    <t>Спиронолактон таблетки, 25 мг, 20 шт. - блистер (1)  - пачка  картонная или эквивалент</t>
  </si>
  <si>
    <t>Фуросемид раствор для внутривенного и внутримышечного введения 10 мг/мл, 2 мл - ампулы х10 /в комплекте с ножом ампульным или скарификатором/ - пачки картонные</t>
  </si>
  <si>
    <t>Эналаприл таблетки 10 мг, 10 шт.- упаковки ячейковые контурные х2 -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</si>
</sst>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5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left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9" borderId="0" xfId="0" applyNumberFormat="1" applyFont="1" applyFill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2" xfId="0" applyFont="1" applyBorder="1" applyAlignment="1">
      <alignment wrapText="1"/>
    </xf>
    <xf numFmtId="0" fontId="23" fillId="9" borderId="7" xfId="0" applyFont="1" applyFill="1" applyBorder="1" applyAlignment="1">
      <alignment horizontal="right" vertical="center" wrapText="1"/>
    </xf>
    <xf numFmtId="0" fontId="25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61</xdr:row>
      <xdr:rowOff>0</xdr:rowOff>
    </xdr:from>
    <xdr:to>
      <xdr:col>13</xdr:col>
      <xdr:colOff>1390650</xdr:colOff>
      <xdr:row>61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9975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65</xdr:row>
      <xdr:rowOff>0</xdr:rowOff>
    </xdr:from>
    <xdr:to>
      <xdr:col>13</xdr:col>
      <xdr:colOff>1390650</xdr:colOff>
      <xdr:row>65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2565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69</xdr:row>
      <xdr:rowOff>0</xdr:rowOff>
    </xdr:from>
    <xdr:to>
      <xdr:col>13</xdr:col>
      <xdr:colOff>1390650</xdr:colOff>
      <xdr:row>69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434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73</xdr:row>
      <xdr:rowOff>0</xdr:rowOff>
    </xdr:from>
    <xdr:to>
      <xdr:col>13</xdr:col>
      <xdr:colOff>1390650</xdr:colOff>
      <xdr:row>73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12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77</xdr:row>
      <xdr:rowOff>0</xdr:rowOff>
    </xdr:from>
    <xdr:to>
      <xdr:col>13</xdr:col>
      <xdr:colOff>1390650</xdr:colOff>
      <xdr:row>77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7795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83"/>
  <sheetViews>
    <sheetView tabSelected="1" zoomScaleNormal="77" workbookViewId="0">
      <selection activeCell="B79" sqref="B79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22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48.75" customHeight="1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8.25">
      <c r="A3" s="48" t="s">
        <v>1</v>
      </c>
      <c r="B3" s="50" t="s">
        <v>11</v>
      </c>
      <c r="C3" s="48" t="s">
        <v>7</v>
      </c>
      <c r="D3" s="45" t="s">
        <v>6</v>
      </c>
      <c r="E3" s="38" t="s">
        <v>2</v>
      </c>
      <c r="F3" s="38"/>
      <c r="G3" s="38"/>
      <c r="H3" s="38"/>
      <c r="I3" s="38"/>
      <c r="J3" s="38"/>
      <c r="K3" s="38" t="s">
        <v>3</v>
      </c>
      <c r="L3" s="38"/>
      <c r="M3" s="38"/>
      <c r="N3" s="7" t="s">
        <v>4</v>
      </c>
    </row>
    <row r="4" spans="1:14" ht="45.75" customHeight="1">
      <c r="A4" s="48"/>
      <c r="B4" s="50"/>
      <c r="C4" s="48"/>
      <c r="D4" s="45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8" t="s">
        <v>8</v>
      </c>
      <c r="L4" s="38" t="s">
        <v>5</v>
      </c>
      <c r="M4" s="38" t="s">
        <v>9</v>
      </c>
      <c r="N4" s="40" t="s">
        <v>12</v>
      </c>
    </row>
    <row r="5" spans="1:14" ht="55.5" customHeight="1">
      <c r="A5" s="49"/>
      <c r="B5" s="51"/>
      <c r="C5" s="49"/>
      <c r="D5" s="46"/>
      <c r="E5" s="42" t="s">
        <v>19</v>
      </c>
      <c r="F5" s="42"/>
      <c r="G5" s="42" t="s">
        <v>20</v>
      </c>
      <c r="H5" s="42"/>
      <c r="I5" s="42" t="s">
        <v>21</v>
      </c>
      <c r="J5" s="42"/>
      <c r="K5" s="39"/>
      <c r="L5" s="39"/>
      <c r="M5" s="39"/>
      <c r="N5" s="41"/>
    </row>
    <row r="6" spans="1:14" ht="38.25">
      <c r="A6" s="8">
        <v>1</v>
      </c>
      <c r="B6" s="17" t="s">
        <v>22</v>
      </c>
      <c r="C6" s="15" t="s">
        <v>18</v>
      </c>
      <c r="D6" s="18">
        <v>2</v>
      </c>
      <c r="E6" s="28">
        <v>1255.22</v>
      </c>
      <c r="F6" s="9">
        <f>D6*E6</f>
        <v>2510.44</v>
      </c>
      <c r="G6" s="28">
        <v>1255.77</v>
      </c>
      <c r="H6" s="9">
        <f t="shared" ref="H6:H79" si="0">G6*D6</f>
        <v>2511.54</v>
      </c>
      <c r="I6" s="28">
        <v>1255.8800000000001</v>
      </c>
      <c r="J6" s="9">
        <f t="shared" ref="J6:J79" si="1">I6*D6</f>
        <v>2511.7600000000002</v>
      </c>
      <c r="K6" s="23">
        <f t="shared" ref="K6:K79" si="2">(E6+G6+I6)/3</f>
        <v>1255.6233333333332</v>
      </c>
      <c r="L6" s="24">
        <f t="shared" ref="L6:L79" si="3">STDEV(E6,G6,I6)</f>
        <v>0.35360052790309532</v>
      </c>
      <c r="M6" s="25">
        <f t="shared" ref="M6:M79" si="4">L6/K6</f>
        <v>2.816135368911818E-4</v>
      </c>
      <c r="N6" s="26">
        <f t="shared" ref="N6:N79" si="5">ROUND(K6,2)*D6</f>
        <v>2511.2399999999998</v>
      </c>
    </row>
    <row r="7" spans="1:14" ht="25.5">
      <c r="A7" s="8">
        <v>2</v>
      </c>
      <c r="B7" s="33" t="s">
        <v>23</v>
      </c>
      <c r="C7" s="15" t="s">
        <v>18</v>
      </c>
      <c r="D7" s="18">
        <v>4</v>
      </c>
      <c r="E7" s="28">
        <v>4399.6000000000004</v>
      </c>
      <c r="F7" s="9">
        <f t="shared" ref="F7:F70" si="6">D7*E7</f>
        <v>17598.400000000001</v>
      </c>
      <c r="G7" s="28">
        <v>4399.82</v>
      </c>
      <c r="H7" s="9">
        <f t="shared" si="0"/>
        <v>17599.28</v>
      </c>
      <c r="I7" s="28">
        <v>4400.4799999999996</v>
      </c>
      <c r="J7" s="9">
        <f t="shared" si="1"/>
        <v>17601.919999999998</v>
      </c>
      <c r="K7" s="23">
        <f t="shared" si="2"/>
        <v>4399.9666666666662</v>
      </c>
      <c r="L7" s="24">
        <f t="shared" si="3"/>
        <v>0.45796651988220549</v>
      </c>
      <c r="M7" s="25">
        <f t="shared" si="4"/>
        <v>1.0408408848905041E-4</v>
      </c>
      <c r="N7" s="26">
        <f t="shared" si="5"/>
        <v>17599.88</v>
      </c>
    </row>
    <row r="8" spans="1:14" ht="38.25">
      <c r="A8" s="31">
        <v>3</v>
      </c>
      <c r="B8" s="35" t="s">
        <v>24</v>
      </c>
      <c r="C8" s="32" t="s">
        <v>18</v>
      </c>
      <c r="D8" s="18">
        <v>10</v>
      </c>
      <c r="E8" s="28">
        <v>4195.87</v>
      </c>
      <c r="F8" s="9">
        <f t="shared" si="6"/>
        <v>41958.7</v>
      </c>
      <c r="G8" s="28">
        <v>4195.6499999999996</v>
      </c>
      <c r="H8" s="9">
        <f t="shared" si="0"/>
        <v>41956.5</v>
      </c>
      <c r="I8" s="28">
        <v>4196.53</v>
      </c>
      <c r="J8" s="9">
        <f t="shared" si="1"/>
        <v>41965.299999999996</v>
      </c>
      <c r="K8" s="23">
        <f t="shared" si="2"/>
        <v>4196.0166666666664</v>
      </c>
      <c r="L8" s="24">
        <f t="shared" si="3"/>
        <v>0.45796651988256959</v>
      </c>
      <c r="M8" s="25">
        <f t="shared" si="4"/>
        <v>1.0914316035030913E-4</v>
      </c>
      <c r="N8" s="26">
        <f t="shared" si="5"/>
        <v>41960.200000000004</v>
      </c>
    </row>
    <row r="9" spans="1:14" ht="51">
      <c r="A9" s="31">
        <v>4</v>
      </c>
      <c r="B9" s="35" t="s">
        <v>25</v>
      </c>
      <c r="C9" s="32" t="s">
        <v>18</v>
      </c>
      <c r="D9" s="18">
        <v>20</v>
      </c>
      <c r="E9" s="28">
        <v>224.22</v>
      </c>
      <c r="F9" s="9">
        <f t="shared" si="6"/>
        <v>4484.3999999999996</v>
      </c>
      <c r="G9" s="28">
        <v>224.99</v>
      </c>
      <c r="H9" s="9">
        <f t="shared" si="0"/>
        <v>4499.8</v>
      </c>
      <c r="I9" s="28">
        <v>225.1</v>
      </c>
      <c r="J9" s="9">
        <f t="shared" si="1"/>
        <v>4502</v>
      </c>
      <c r="K9" s="23">
        <f t="shared" si="2"/>
        <v>224.77</v>
      </c>
      <c r="L9" s="24">
        <f t="shared" si="3"/>
        <v>0.47947888378947484</v>
      </c>
      <c r="M9" s="25">
        <f t="shared" si="4"/>
        <v>2.1331978635470697E-3</v>
      </c>
      <c r="N9" s="26">
        <f t="shared" si="5"/>
        <v>4495.4000000000005</v>
      </c>
    </row>
    <row r="10" spans="1:14" ht="25.5">
      <c r="A10" s="31">
        <v>5</v>
      </c>
      <c r="B10" s="35" t="s">
        <v>26</v>
      </c>
      <c r="C10" s="32" t="s">
        <v>18</v>
      </c>
      <c r="D10" s="18">
        <v>25</v>
      </c>
      <c r="E10" s="28">
        <v>184.46</v>
      </c>
      <c r="F10" s="9">
        <f t="shared" si="6"/>
        <v>4611.5</v>
      </c>
      <c r="G10" s="28">
        <v>184.46</v>
      </c>
      <c r="H10" s="9">
        <f t="shared" si="0"/>
        <v>4611.5</v>
      </c>
      <c r="I10" s="28">
        <v>185.12</v>
      </c>
      <c r="J10" s="9">
        <f t="shared" si="1"/>
        <v>4628</v>
      </c>
      <c r="K10" s="23">
        <f t="shared" si="2"/>
        <v>184.67999999999998</v>
      </c>
      <c r="L10" s="24">
        <f t="shared" si="3"/>
        <v>0.38105117766515101</v>
      </c>
      <c r="M10" s="25">
        <f t="shared" si="4"/>
        <v>2.0633050555834472E-3</v>
      </c>
      <c r="N10" s="26">
        <f t="shared" si="5"/>
        <v>4617</v>
      </c>
    </row>
    <row r="11" spans="1:14" ht="25.5">
      <c r="A11" s="31">
        <v>6</v>
      </c>
      <c r="B11" s="35" t="s">
        <v>27</v>
      </c>
      <c r="C11" s="32" t="s">
        <v>18</v>
      </c>
      <c r="D11" s="18">
        <v>70</v>
      </c>
      <c r="E11" s="28">
        <v>75.819999999999993</v>
      </c>
      <c r="F11" s="9">
        <f t="shared" si="6"/>
        <v>5307.4</v>
      </c>
      <c r="G11" s="28">
        <v>75.819999999999993</v>
      </c>
      <c r="H11" s="9">
        <f t="shared" si="0"/>
        <v>5307.4</v>
      </c>
      <c r="I11" s="28">
        <v>76.7</v>
      </c>
      <c r="J11" s="9">
        <f t="shared" si="1"/>
        <v>5369</v>
      </c>
      <c r="K11" s="23">
        <f t="shared" si="2"/>
        <v>76.11333333333333</v>
      </c>
      <c r="L11" s="24">
        <f t="shared" si="3"/>
        <v>0.50806823688687619</v>
      </c>
      <c r="M11" s="25">
        <f t="shared" si="4"/>
        <v>6.6751542027705555E-3</v>
      </c>
      <c r="N11" s="26">
        <f t="shared" si="5"/>
        <v>5327.7</v>
      </c>
    </row>
    <row r="12" spans="1:14" ht="25.5">
      <c r="A12" s="31">
        <v>7</v>
      </c>
      <c r="B12" s="35" t="s">
        <v>28</v>
      </c>
      <c r="C12" s="32" t="s">
        <v>18</v>
      </c>
      <c r="D12" s="18">
        <v>20</v>
      </c>
      <c r="E12" s="28">
        <v>257.76</v>
      </c>
      <c r="F12" s="9">
        <f t="shared" si="6"/>
        <v>5155.2</v>
      </c>
      <c r="G12" s="28">
        <v>258.31</v>
      </c>
      <c r="H12" s="9">
        <f t="shared" si="0"/>
        <v>5166.2</v>
      </c>
      <c r="I12" s="28">
        <v>258.42</v>
      </c>
      <c r="J12" s="9">
        <f t="shared" si="1"/>
        <v>5168.4000000000005</v>
      </c>
      <c r="K12" s="23">
        <f t="shared" si="2"/>
        <v>258.16333333333336</v>
      </c>
      <c r="L12" s="24">
        <f t="shared" si="3"/>
        <v>0.35360052790308644</v>
      </c>
      <c r="M12" s="25">
        <f t="shared" si="4"/>
        <v>1.3696775732537014E-3</v>
      </c>
      <c r="N12" s="26">
        <f t="shared" si="5"/>
        <v>5163.2000000000007</v>
      </c>
    </row>
    <row r="13" spans="1:14" ht="38.25">
      <c r="A13" s="31">
        <v>8</v>
      </c>
      <c r="B13" s="35" t="s">
        <v>29</v>
      </c>
      <c r="C13" s="32" t="s">
        <v>18</v>
      </c>
      <c r="D13" s="18">
        <v>75</v>
      </c>
      <c r="E13" s="28">
        <v>230.26</v>
      </c>
      <c r="F13" s="9">
        <f t="shared" si="6"/>
        <v>17269.5</v>
      </c>
      <c r="G13" s="28">
        <v>230.48</v>
      </c>
      <c r="H13" s="9">
        <f t="shared" si="0"/>
        <v>17286</v>
      </c>
      <c r="I13" s="28">
        <v>231.14</v>
      </c>
      <c r="J13" s="9">
        <f t="shared" si="1"/>
        <v>17335.5</v>
      </c>
      <c r="K13" s="23">
        <f t="shared" si="2"/>
        <v>230.62666666666667</v>
      </c>
      <c r="L13" s="24">
        <f t="shared" si="3"/>
        <v>0.45796651988254683</v>
      </c>
      <c r="M13" s="25">
        <f t="shared" si="4"/>
        <v>1.9857483373527788E-3</v>
      </c>
      <c r="N13" s="26">
        <f t="shared" si="5"/>
        <v>17297.25</v>
      </c>
    </row>
    <row r="14" spans="1:14" ht="38.25">
      <c r="A14" s="31">
        <v>9</v>
      </c>
      <c r="B14" s="35" t="s">
        <v>30</v>
      </c>
      <c r="C14" s="32" t="s">
        <v>18</v>
      </c>
      <c r="D14" s="18">
        <v>17</v>
      </c>
      <c r="E14" s="28">
        <v>2270.4299999999998</v>
      </c>
      <c r="F14" s="9">
        <f t="shared" si="6"/>
        <v>38597.31</v>
      </c>
      <c r="G14" s="28">
        <v>2270.21</v>
      </c>
      <c r="H14" s="9">
        <f t="shared" si="0"/>
        <v>38593.57</v>
      </c>
      <c r="I14" s="28">
        <v>2271.09</v>
      </c>
      <c r="J14" s="9">
        <f t="shared" si="1"/>
        <v>38608.53</v>
      </c>
      <c r="K14" s="23">
        <f t="shared" si="2"/>
        <v>2270.5766666666664</v>
      </c>
      <c r="L14" s="24">
        <f t="shared" si="3"/>
        <v>0.45796651988264242</v>
      </c>
      <c r="M14" s="25">
        <f t="shared" si="4"/>
        <v>2.0169612707020499E-4</v>
      </c>
      <c r="N14" s="26">
        <f t="shared" si="5"/>
        <v>38599.86</v>
      </c>
    </row>
    <row r="15" spans="1:14" ht="38.25">
      <c r="A15" s="31">
        <v>10</v>
      </c>
      <c r="B15" s="35" t="s">
        <v>31</v>
      </c>
      <c r="C15" s="32" t="s">
        <v>18</v>
      </c>
      <c r="D15" s="18">
        <v>35</v>
      </c>
      <c r="E15" s="28">
        <v>2259.9</v>
      </c>
      <c r="F15" s="9">
        <f t="shared" si="6"/>
        <v>79096.5</v>
      </c>
      <c r="G15" s="28">
        <v>2260.67</v>
      </c>
      <c r="H15" s="9">
        <f t="shared" si="0"/>
        <v>79123.45</v>
      </c>
      <c r="I15" s="28">
        <v>2260.7800000000002</v>
      </c>
      <c r="J15" s="9">
        <f t="shared" si="1"/>
        <v>79127.3</v>
      </c>
      <c r="K15" s="23">
        <f t="shared" si="2"/>
        <v>2260.4500000000003</v>
      </c>
      <c r="L15" s="24">
        <f t="shared" si="3"/>
        <v>0.47947888378950748</v>
      </c>
      <c r="M15" s="25">
        <f t="shared" si="4"/>
        <v>2.121165625382147E-4</v>
      </c>
      <c r="N15" s="26">
        <f t="shared" si="5"/>
        <v>79115.75</v>
      </c>
    </row>
    <row r="16" spans="1:14" ht="38.25">
      <c r="A16" s="31">
        <v>11</v>
      </c>
      <c r="B16" s="35" t="s">
        <v>32</v>
      </c>
      <c r="C16" s="32" t="s">
        <v>18</v>
      </c>
      <c r="D16" s="18">
        <v>15</v>
      </c>
      <c r="E16" s="28">
        <v>42.77</v>
      </c>
      <c r="F16" s="9">
        <f t="shared" si="6"/>
        <v>641.55000000000007</v>
      </c>
      <c r="G16" s="28">
        <v>42.77</v>
      </c>
      <c r="H16" s="9">
        <f t="shared" si="0"/>
        <v>641.55000000000007</v>
      </c>
      <c r="I16" s="28">
        <v>43.43</v>
      </c>
      <c r="J16" s="9">
        <f t="shared" si="1"/>
        <v>651.45000000000005</v>
      </c>
      <c r="K16" s="23">
        <f t="shared" si="2"/>
        <v>42.99</v>
      </c>
      <c r="L16" s="24">
        <f t="shared" si="3"/>
        <v>0.38105117766515101</v>
      </c>
      <c r="M16" s="25">
        <f t="shared" si="4"/>
        <v>8.8637166239858341E-3</v>
      </c>
      <c r="N16" s="26">
        <f t="shared" si="5"/>
        <v>644.85</v>
      </c>
    </row>
    <row r="17" spans="1:14" ht="38.25">
      <c r="A17" s="31">
        <v>12</v>
      </c>
      <c r="B17" s="35" t="s">
        <v>33</v>
      </c>
      <c r="C17" s="32" t="s">
        <v>18</v>
      </c>
      <c r="D17" s="18">
        <v>5</v>
      </c>
      <c r="E17" s="28">
        <v>101.67</v>
      </c>
      <c r="F17" s="9">
        <f t="shared" si="6"/>
        <v>508.35</v>
      </c>
      <c r="G17" s="28">
        <v>101.67</v>
      </c>
      <c r="H17" s="9">
        <f t="shared" si="0"/>
        <v>508.35</v>
      </c>
      <c r="I17" s="28">
        <v>102.55</v>
      </c>
      <c r="J17" s="9">
        <f t="shared" si="1"/>
        <v>512.75</v>
      </c>
      <c r="K17" s="23">
        <f t="shared" si="2"/>
        <v>101.96333333333332</v>
      </c>
      <c r="L17" s="24">
        <f t="shared" si="3"/>
        <v>0.50806823688686809</v>
      </c>
      <c r="M17" s="25">
        <f t="shared" si="4"/>
        <v>4.9828523673889451E-3</v>
      </c>
      <c r="N17" s="26">
        <f t="shared" si="5"/>
        <v>509.79999999999995</v>
      </c>
    </row>
    <row r="18" spans="1:14" ht="51">
      <c r="A18" s="31">
        <v>13</v>
      </c>
      <c r="B18" s="35" t="s">
        <v>34</v>
      </c>
      <c r="C18" s="32" t="s">
        <v>18</v>
      </c>
      <c r="D18" s="18">
        <v>150</v>
      </c>
      <c r="E18" s="28">
        <v>216.32</v>
      </c>
      <c r="F18" s="9">
        <f t="shared" si="6"/>
        <v>32448</v>
      </c>
      <c r="G18" s="28">
        <v>216.87</v>
      </c>
      <c r="H18" s="9">
        <f t="shared" si="0"/>
        <v>32530.5</v>
      </c>
      <c r="I18" s="28">
        <v>216.98</v>
      </c>
      <c r="J18" s="9">
        <f t="shared" si="1"/>
        <v>32547</v>
      </c>
      <c r="K18" s="23">
        <f t="shared" si="2"/>
        <v>216.72333333333333</v>
      </c>
      <c r="L18" s="24">
        <f t="shared" si="3"/>
        <v>0.35360052790307617</v>
      </c>
      <c r="M18" s="25">
        <f t="shared" si="4"/>
        <v>1.6315757166729141E-3</v>
      </c>
      <c r="N18" s="26">
        <f t="shared" si="5"/>
        <v>32508</v>
      </c>
    </row>
    <row r="19" spans="1:14" ht="25.5">
      <c r="A19" s="31">
        <v>14</v>
      </c>
      <c r="B19" s="35" t="s">
        <v>35</v>
      </c>
      <c r="C19" s="32" t="s">
        <v>18</v>
      </c>
      <c r="D19" s="18">
        <v>5</v>
      </c>
      <c r="E19" s="28">
        <v>97.67</v>
      </c>
      <c r="F19" s="9">
        <f t="shared" si="6"/>
        <v>488.35</v>
      </c>
      <c r="G19" s="28">
        <v>97.89</v>
      </c>
      <c r="H19" s="9">
        <f t="shared" si="0"/>
        <v>489.45</v>
      </c>
      <c r="I19" s="28">
        <v>98.55</v>
      </c>
      <c r="J19" s="9">
        <f t="shared" si="1"/>
        <v>492.75</v>
      </c>
      <c r="K19" s="23">
        <f t="shared" si="2"/>
        <v>98.036666666666676</v>
      </c>
      <c r="L19" s="24">
        <f t="shared" si="3"/>
        <v>0.45796651988254683</v>
      </c>
      <c r="M19" s="25">
        <f t="shared" si="4"/>
        <v>4.6713799586809027E-3</v>
      </c>
      <c r="N19" s="26">
        <f t="shared" si="5"/>
        <v>490.20000000000005</v>
      </c>
    </row>
    <row r="20" spans="1:14" ht="51">
      <c r="A20" s="31">
        <v>15</v>
      </c>
      <c r="B20" s="35" t="s">
        <v>36</v>
      </c>
      <c r="C20" s="32" t="s">
        <v>18</v>
      </c>
      <c r="D20" s="18">
        <v>50</v>
      </c>
      <c r="E20" s="28">
        <v>50.99</v>
      </c>
      <c r="F20" s="9">
        <f t="shared" si="6"/>
        <v>2549.5</v>
      </c>
      <c r="G20" s="28">
        <v>50.77</v>
      </c>
      <c r="H20" s="9">
        <f t="shared" si="0"/>
        <v>2538.5</v>
      </c>
      <c r="I20" s="28">
        <v>51.65</v>
      </c>
      <c r="J20" s="9">
        <f t="shared" si="1"/>
        <v>2582.5</v>
      </c>
      <c r="K20" s="23">
        <f t="shared" si="2"/>
        <v>51.136666666666663</v>
      </c>
      <c r="L20" s="24">
        <f t="shared" si="3"/>
        <v>0.45796651988254683</v>
      </c>
      <c r="M20" s="25">
        <f t="shared" si="4"/>
        <v>8.955736651115577E-3</v>
      </c>
      <c r="N20" s="26">
        <f t="shared" si="5"/>
        <v>2557</v>
      </c>
    </row>
    <row r="21" spans="1:14" ht="51">
      <c r="A21" s="31">
        <v>16</v>
      </c>
      <c r="B21" s="35" t="s">
        <v>37</v>
      </c>
      <c r="C21" s="32" t="s">
        <v>18</v>
      </c>
      <c r="D21" s="18">
        <v>10</v>
      </c>
      <c r="E21" s="28">
        <v>923.77</v>
      </c>
      <c r="F21" s="9">
        <f t="shared" si="6"/>
        <v>9237.7000000000007</v>
      </c>
      <c r="G21" s="28">
        <v>924.54</v>
      </c>
      <c r="H21" s="9">
        <f t="shared" si="0"/>
        <v>9245.4</v>
      </c>
      <c r="I21" s="28">
        <v>924.65</v>
      </c>
      <c r="J21" s="9">
        <f t="shared" si="1"/>
        <v>9246.5</v>
      </c>
      <c r="K21" s="23">
        <f t="shared" si="2"/>
        <v>924.32</v>
      </c>
      <c r="L21" s="24">
        <f t="shared" si="3"/>
        <v>0.47947888378946835</v>
      </c>
      <c r="M21" s="25">
        <f t="shared" si="4"/>
        <v>5.1873689175769037E-4</v>
      </c>
      <c r="N21" s="26">
        <f t="shared" si="5"/>
        <v>9243.2000000000007</v>
      </c>
    </row>
    <row r="22" spans="1:14" ht="51">
      <c r="A22" s="31">
        <v>17</v>
      </c>
      <c r="B22" s="35" t="s">
        <v>38</v>
      </c>
      <c r="C22" s="32" t="s">
        <v>18</v>
      </c>
      <c r="D22" s="18">
        <v>6</v>
      </c>
      <c r="E22" s="28">
        <v>923.99</v>
      </c>
      <c r="F22" s="9">
        <f t="shared" si="6"/>
        <v>5543.9400000000005</v>
      </c>
      <c r="G22" s="28">
        <v>923.99</v>
      </c>
      <c r="H22" s="9">
        <f t="shared" si="0"/>
        <v>5543.9400000000005</v>
      </c>
      <c r="I22" s="28">
        <v>924.65</v>
      </c>
      <c r="J22" s="9">
        <f t="shared" si="1"/>
        <v>5547.9</v>
      </c>
      <c r="K22" s="23">
        <f t="shared" si="2"/>
        <v>924.21</v>
      </c>
      <c r="L22" s="24">
        <f t="shared" si="3"/>
        <v>0.38105117766513463</v>
      </c>
      <c r="M22" s="25">
        <f t="shared" si="4"/>
        <v>4.1229934502454488E-4</v>
      </c>
      <c r="N22" s="26">
        <f t="shared" si="5"/>
        <v>5545.26</v>
      </c>
    </row>
    <row r="23" spans="1:14" ht="38.25">
      <c r="A23" s="31">
        <v>18</v>
      </c>
      <c r="B23" s="35" t="s">
        <v>39</v>
      </c>
      <c r="C23" s="32" t="s">
        <v>18</v>
      </c>
      <c r="D23" s="18">
        <v>3</v>
      </c>
      <c r="E23" s="28">
        <v>81.25</v>
      </c>
      <c r="F23" s="9">
        <f t="shared" si="6"/>
        <v>243.75</v>
      </c>
      <c r="G23" s="28">
        <v>81.25</v>
      </c>
      <c r="H23" s="9">
        <f t="shared" si="0"/>
        <v>243.75</v>
      </c>
      <c r="I23" s="28">
        <v>82.13</v>
      </c>
      <c r="J23" s="9">
        <f t="shared" si="1"/>
        <v>246.39</v>
      </c>
      <c r="K23" s="23">
        <f t="shared" si="2"/>
        <v>81.543333333333337</v>
      </c>
      <c r="L23" s="24">
        <f t="shared" si="3"/>
        <v>0.50806823688686809</v>
      </c>
      <c r="M23" s="25">
        <f t="shared" si="4"/>
        <v>6.2306532749891843E-3</v>
      </c>
      <c r="N23" s="26">
        <f t="shared" si="5"/>
        <v>244.62</v>
      </c>
    </row>
    <row r="24" spans="1:14" ht="38.25">
      <c r="A24" s="31">
        <v>19</v>
      </c>
      <c r="B24" s="35" t="s">
        <v>40</v>
      </c>
      <c r="C24" s="32" t="s">
        <v>18</v>
      </c>
      <c r="D24" s="18">
        <v>40</v>
      </c>
      <c r="E24" s="28">
        <v>45.87</v>
      </c>
      <c r="F24" s="9">
        <f t="shared" si="6"/>
        <v>1834.8</v>
      </c>
      <c r="G24" s="28">
        <v>46.42</v>
      </c>
      <c r="H24" s="9">
        <f t="shared" si="0"/>
        <v>1856.8000000000002</v>
      </c>
      <c r="I24" s="28">
        <v>46.53</v>
      </c>
      <c r="J24" s="9">
        <f t="shared" si="1"/>
        <v>1861.2</v>
      </c>
      <c r="K24" s="23">
        <f t="shared" si="2"/>
        <v>46.273333333333333</v>
      </c>
      <c r="L24" s="24">
        <f t="shared" si="3"/>
        <v>0.35360052790307722</v>
      </c>
      <c r="M24" s="25">
        <f t="shared" si="4"/>
        <v>7.6415616172686336E-3</v>
      </c>
      <c r="N24" s="26">
        <f t="shared" si="5"/>
        <v>1850.8000000000002</v>
      </c>
    </row>
    <row r="25" spans="1:14" ht="38.25">
      <c r="A25" s="31">
        <v>20</v>
      </c>
      <c r="B25" s="35" t="s">
        <v>41</v>
      </c>
      <c r="C25" s="32" t="s">
        <v>18</v>
      </c>
      <c r="D25" s="18">
        <v>3</v>
      </c>
      <c r="E25" s="28">
        <v>2550.2800000000002</v>
      </c>
      <c r="F25" s="9">
        <f t="shared" si="6"/>
        <v>7650.84</v>
      </c>
      <c r="G25" s="28">
        <v>2550.5</v>
      </c>
      <c r="H25" s="9">
        <f t="shared" si="0"/>
        <v>7651.5</v>
      </c>
      <c r="I25" s="28">
        <v>2551.16</v>
      </c>
      <c r="J25" s="9">
        <f t="shared" si="1"/>
        <v>7653.48</v>
      </c>
      <c r="K25" s="23">
        <f>(E25+G25+I25)/3</f>
        <v>2550.646666666667</v>
      </c>
      <c r="L25" s="24">
        <f t="shared" si="3"/>
        <v>0.45796651988238757</v>
      </c>
      <c r="M25" s="25">
        <f t="shared" si="4"/>
        <v>1.7954918094589901E-4</v>
      </c>
      <c r="N25" s="26">
        <f t="shared" si="5"/>
        <v>7651.9500000000007</v>
      </c>
    </row>
    <row r="26" spans="1:14" ht="51">
      <c r="A26" s="31">
        <v>21</v>
      </c>
      <c r="B26" s="35" t="s">
        <v>42</v>
      </c>
      <c r="C26" s="32" t="s">
        <v>18</v>
      </c>
      <c r="D26" s="18">
        <v>20</v>
      </c>
      <c r="E26" s="28">
        <v>102.01</v>
      </c>
      <c r="F26" s="9">
        <f t="shared" si="6"/>
        <v>2040.2</v>
      </c>
      <c r="G26" s="28">
        <v>101.79</v>
      </c>
      <c r="H26" s="9">
        <f t="shared" si="0"/>
        <v>2035.8000000000002</v>
      </c>
      <c r="I26" s="28">
        <v>102.67</v>
      </c>
      <c r="J26" s="9">
        <f t="shared" si="1"/>
        <v>2053.4</v>
      </c>
      <c r="K26" s="23">
        <f t="shared" si="2"/>
        <v>102.15666666666668</v>
      </c>
      <c r="L26" s="24">
        <f t="shared" si="3"/>
        <v>0.45796651988254683</v>
      </c>
      <c r="M26" s="25">
        <f t="shared" si="4"/>
        <v>4.4829822157067259E-3</v>
      </c>
      <c r="N26" s="26">
        <f t="shared" si="5"/>
        <v>2043.1999999999998</v>
      </c>
    </row>
    <row r="27" spans="1:14" ht="25.5">
      <c r="A27" s="31">
        <v>22</v>
      </c>
      <c r="B27" s="35" t="s">
        <v>43</v>
      </c>
      <c r="C27" s="32" t="s">
        <v>18</v>
      </c>
      <c r="D27" s="18">
        <v>36</v>
      </c>
      <c r="E27" s="28">
        <v>35.81</v>
      </c>
      <c r="F27" s="9">
        <f t="shared" si="6"/>
        <v>1289.1600000000001</v>
      </c>
      <c r="G27" s="28">
        <v>36.58</v>
      </c>
      <c r="H27" s="9">
        <f t="shared" si="0"/>
        <v>1316.8799999999999</v>
      </c>
      <c r="I27" s="28">
        <v>36.69</v>
      </c>
      <c r="J27" s="9">
        <f t="shared" si="1"/>
        <v>1320.84</v>
      </c>
      <c r="K27" s="23">
        <f t="shared" si="2"/>
        <v>36.36</v>
      </c>
      <c r="L27" s="24">
        <f t="shared" si="3"/>
        <v>0.47947888378947162</v>
      </c>
      <c r="M27" s="25">
        <f t="shared" si="4"/>
        <v>1.3186988003010771E-2</v>
      </c>
      <c r="N27" s="26">
        <f t="shared" si="5"/>
        <v>1308.96</v>
      </c>
    </row>
    <row r="28" spans="1:14" ht="76.5">
      <c r="A28" s="31">
        <v>23</v>
      </c>
      <c r="B28" s="35" t="s">
        <v>44</v>
      </c>
      <c r="C28" s="32" t="s">
        <v>18</v>
      </c>
      <c r="D28" s="18">
        <v>15</v>
      </c>
      <c r="E28" s="28">
        <v>188.01</v>
      </c>
      <c r="F28" s="9">
        <f t="shared" si="6"/>
        <v>2820.1499999999996</v>
      </c>
      <c r="G28" s="28">
        <v>188.01</v>
      </c>
      <c r="H28" s="9">
        <f t="shared" si="0"/>
        <v>2820.1499999999996</v>
      </c>
      <c r="I28" s="28">
        <v>188.67</v>
      </c>
      <c r="J28" s="9">
        <f t="shared" si="1"/>
        <v>2830.0499999999997</v>
      </c>
      <c r="K28" s="23">
        <f t="shared" si="2"/>
        <v>188.23</v>
      </c>
      <c r="L28" s="24">
        <f t="shared" si="3"/>
        <v>0.38105117766515101</v>
      </c>
      <c r="M28" s="25">
        <f t="shared" si="4"/>
        <v>2.0243913173519155E-3</v>
      </c>
      <c r="N28" s="26">
        <f t="shared" si="5"/>
        <v>2823.45</v>
      </c>
    </row>
    <row r="29" spans="1:14" ht="63.75">
      <c r="A29" s="31">
        <v>24</v>
      </c>
      <c r="B29" s="35" t="s">
        <v>45</v>
      </c>
      <c r="C29" s="32" t="s">
        <v>18</v>
      </c>
      <c r="D29" s="18">
        <v>30</v>
      </c>
      <c r="E29" s="28">
        <v>265.32</v>
      </c>
      <c r="F29" s="9">
        <f t="shared" si="6"/>
        <v>7959.5999999999995</v>
      </c>
      <c r="G29" s="28">
        <v>265.32</v>
      </c>
      <c r="H29" s="9">
        <f t="shared" si="0"/>
        <v>7959.5999999999995</v>
      </c>
      <c r="I29" s="28">
        <v>266.2</v>
      </c>
      <c r="J29" s="9">
        <f t="shared" si="1"/>
        <v>7986</v>
      </c>
      <c r="K29" s="23">
        <f t="shared" si="2"/>
        <v>265.61333333333329</v>
      </c>
      <c r="L29" s="24">
        <f t="shared" si="3"/>
        <v>0.50806823688686809</v>
      </c>
      <c r="M29" s="25">
        <f t="shared" si="4"/>
        <v>1.9128114937259732E-3</v>
      </c>
      <c r="N29" s="26">
        <f t="shared" si="5"/>
        <v>7968.3</v>
      </c>
    </row>
    <row r="30" spans="1:14" ht="51">
      <c r="A30" s="31">
        <v>25</v>
      </c>
      <c r="B30" s="35" t="s">
        <v>46</v>
      </c>
      <c r="C30" s="32" t="s">
        <v>18</v>
      </c>
      <c r="D30" s="18">
        <v>10</v>
      </c>
      <c r="E30" s="28">
        <v>191.86</v>
      </c>
      <c r="F30" s="9">
        <f t="shared" si="6"/>
        <v>1918.6000000000001</v>
      </c>
      <c r="G30" s="28">
        <v>192.41</v>
      </c>
      <c r="H30" s="9">
        <f t="shared" si="0"/>
        <v>1924.1</v>
      </c>
      <c r="I30" s="28">
        <v>192.52</v>
      </c>
      <c r="J30" s="9">
        <f t="shared" si="1"/>
        <v>1925.2</v>
      </c>
      <c r="K30" s="23">
        <f t="shared" si="2"/>
        <v>192.26333333333332</v>
      </c>
      <c r="L30" s="24">
        <f t="shared" si="3"/>
        <v>0.35360052790307028</v>
      </c>
      <c r="M30" s="25">
        <f t="shared" si="4"/>
        <v>1.8391469749981986E-3</v>
      </c>
      <c r="N30" s="26">
        <f t="shared" si="5"/>
        <v>1922.6</v>
      </c>
    </row>
    <row r="31" spans="1:14" ht="51">
      <c r="A31" s="31">
        <v>26</v>
      </c>
      <c r="B31" s="35" t="s">
        <v>47</v>
      </c>
      <c r="C31" s="32" t="s">
        <v>18</v>
      </c>
      <c r="D31" s="18">
        <v>5</v>
      </c>
      <c r="E31" s="28">
        <v>325.83</v>
      </c>
      <c r="F31" s="9">
        <f t="shared" si="6"/>
        <v>1629.1499999999999</v>
      </c>
      <c r="G31" s="28">
        <v>326.05</v>
      </c>
      <c r="H31" s="9">
        <f t="shared" si="0"/>
        <v>1630.25</v>
      </c>
      <c r="I31" s="28">
        <v>326.70999999999998</v>
      </c>
      <c r="J31" s="9">
        <f t="shared" si="1"/>
        <v>1633.55</v>
      </c>
      <c r="K31" s="23">
        <f t="shared" si="2"/>
        <v>326.19666666666666</v>
      </c>
      <c r="L31" s="24">
        <f t="shared" si="3"/>
        <v>0.45796651988254228</v>
      </c>
      <c r="M31" s="25">
        <f t="shared" si="4"/>
        <v>1.4039583070005078E-3</v>
      </c>
      <c r="N31" s="26">
        <f t="shared" si="5"/>
        <v>1631</v>
      </c>
    </row>
    <row r="32" spans="1:14" ht="38.25">
      <c r="A32" s="31">
        <v>27</v>
      </c>
      <c r="B32" s="35" t="s">
        <v>48</v>
      </c>
      <c r="C32" s="32" t="s">
        <v>18</v>
      </c>
      <c r="D32" s="18">
        <v>70</v>
      </c>
      <c r="E32" s="28">
        <v>104.68</v>
      </c>
      <c r="F32" s="9">
        <f t="shared" si="6"/>
        <v>7327.6</v>
      </c>
      <c r="G32" s="28">
        <v>104.46</v>
      </c>
      <c r="H32" s="9">
        <f t="shared" si="0"/>
        <v>7312.2</v>
      </c>
      <c r="I32" s="28">
        <v>105.34</v>
      </c>
      <c r="J32" s="9">
        <f t="shared" si="1"/>
        <v>7373.8</v>
      </c>
      <c r="K32" s="23">
        <f t="shared" si="2"/>
        <v>104.82666666666667</v>
      </c>
      <c r="L32" s="24">
        <f t="shared" si="3"/>
        <v>0.45796651988255255</v>
      </c>
      <c r="M32" s="25">
        <f t="shared" si="4"/>
        <v>4.3687978874575734E-3</v>
      </c>
      <c r="N32" s="26">
        <f t="shared" si="5"/>
        <v>7338.0999999999995</v>
      </c>
    </row>
    <row r="33" spans="1:14" ht="51">
      <c r="A33" s="31">
        <v>28</v>
      </c>
      <c r="B33" s="35" t="s">
        <v>49</v>
      </c>
      <c r="C33" s="32" t="s">
        <v>18</v>
      </c>
      <c r="D33" s="18">
        <v>2</v>
      </c>
      <c r="E33" s="28">
        <v>1890.42</v>
      </c>
      <c r="F33" s="9">
        <f t="shared" si="6"/>
        <v>3780.84</v>
      </c>
      <c r="G33" s="28">
        <v>1891.19</v>
      </c>
      <c r="H33" s="9">
        <f t="shared" si="0"/>
        <v>3782.38</v>
      </c>
      <c r="I33" s="28">
        <v>1891.3</v>
      </c>
      <c r="J33" s="9">
        <f t="shared" si="1"/>
        <v>3782.6</v>
      </c>
      <c r="K33" s="23">
        <f t="shared" si="2"/>
        <v>1890.97</v>
      </c>
      <c r="L33" s="24">
        <f t="shared" si="3"/>
        <v>0.47947888378942921</v>
      </c>
      <c r="M33" s="25">
        <f t="shared" si="4"/>
        <v>2.5356239590761841E-4</v>
      </c>
      <c r="N33" s="26">
        <f t="shared" si="5"/>
        <v>3781.94</v>
      </c>
    </row>
    <row r="34" spans="1:14" ht="38.25">
      <c r="A34" s="31">
        <v>29</v>
      </c>
      <c r="B34" s="35" t="s">
        <v>50</v>
      </c>
      <c r="C34" s="32" t="s">
        <v>18</v>
      </c>
      <c r="D34" s="18">
        <v>1</v>
      </c>
      <c r="E34" s="28">
        <v>4427.72</v>
      </c>
      <c r="F34" s="9">
        <f t="shared" si="6"/>
        <v>4427.72</v>
      </c>
      <c r="G34" s="28">
        <v>4427.72</v>
      </c>
      <c r="H34" s="9">
        <f t="shared" si="0"/>
        <v>4427.72</v>
      </c>
      <c r="I34" s="28">
        <v>4428.38</v>
      </c>
      <c r="J34" s="9">
        <f t="shared" si="1"/>
        <v>4428.38</v>
      </c>
      <c r="K34" s="23">
        <f t="shared" si="2"/>
        <v>4427.9399999999996</v>
      </c>
      <c r="L34" s="24">
        <f t="shared" si="3"/>
        <v>0.38105117766506896</v>
      </c>
      <c r="M34" s="25">
        <f t="shared" si="4"/>
        <v>8.6056084243478679E-5</v>
      </c>
      <c r="N34" s="26">
        <f t="shared" si="5"/>
        <v>4427.9399999999996</v>
      </c>
    </row>
    <row r="35" spans="1:14" ht="38.25">
      <c r="A35" s="31">
        <v>30</v>
      </c>
      <c r="B35" s="35" t="s">
        <v>51</v>
      </c>
      <c r="C35" s="32" t="s">
        <v>18</v>
      </c>
      <c r="D35" s="18">
        <v>2</v>
      </c>
      <c r="E35" s="28">
        <v>2663.47</v>
      </c>
      <c r="F35" s="9">
        <f t="shared" si="6"/>
        <v>5326.94</v>
      </c>
      <c r="G35" s="28">
        <v>2663.47</v>
      </c>
      <c r="H35" s="9">
        <f t="shared" si="0"/>
        <v>5326.94</v>
      </c>
      <c r="I35" s="28">
        <v>2664.35</v>
      </c>
      <c r="J35" s="9">
        <f t="shared" si="1"/>
        <v>5328.7</v>
      </c>
      <c r="K35" s="23">
        <f t="shared" si="2"/>
        <v>2663.7633333333329</v>
      </c>
      <c r="L35" s="24">
        <f t="shared" si="3"/>
        <v>0.5080682368869337</v>
      </c>
      <c r="M35" s="25">
        <f t="shared" si="4"/>
        <v>1.9073324965816551E-4</v>
      </c>
      <c r="N35" s="26">
        <f t="shared" si="5"/>
        <v>5327.52</v>
      </c>
    </row>
    <row r="36" spans="1:14" ht="25.5">
      <c r="A36" s="8">
        <v>31</v>
      </c>
      <c r="B36" s="34" t="s">
        <v>52</v>
      </c>
      <c r="C36" s="15" t="s">
        <v>18</v>
      </c>
      <c r="D36" s="18">
        <v>110</v>
      </c>
      <c r="E36" s="28">
        <v>367.52</v>
      </c>
      <c r="F36" s="9">
        <f t="shared" si="6"/>
        <v>40427.199999999997</v>
      </c>
      <c r="G36" s="28">
        <v>368.07</v>
      </c>
      <c r="H36" s="9">
        <f t="shared" si="0"/>
        <v>40487.699999999997</v>
      </c>
      <c r="I36" s="28">
        <v>368.18</v>
      </c>
      <c r="J36" s="9">
        <f t="shared" si="1"/>
        <v>40499.800000000003</v>
      </c>
      <c r="K36" s="23">
        <f t="shared" si="2"/>
        <v>367.92333333333335</v>
      </c>
      <c r="L36" s="24">
        <f t="shared" si="3"/>
        <v>0.35360052790308644</v>
      </c>
      <c r="M36" s="25">
        <f t="shared" si="4"/>
        <v>9.6107122290808704E-4</v>
      </c>
      <c r="N36" s="26">
        <f t="shared" si="5"/>
        <v>40471.200000000004</v>
      </c>
    </row>
    <row r="37" spans="1:14" ht="38.25">
      <c r="A37" s="8">
        <v>32</v>
      </c>
      <c r="B37" s="33" t="s">
        <v>53</v>
      </c>
      <c r="C37" s="15" t="s">
        <v>18</v>
      </c>
      <c r="D37" s="18">
        <v>60</v>
      </c>
      <c r="E37" s="28">
        <v>422.62</v>
      </c>
      <c r="F37" s="9">
        <f t="shared" si="6"/>
        <v>25357.200000000001</v>
      </c>
      <c r="G37" s="28">
        <v>422.84</v>
      </c>
      <c r="H37" s="9">
        <f t="shared" si="0"/>
        <v>25370.399999999998</v>
      </c>
      <c r="I37" s="28">
        <v>423.5</v>
      </c>
      <c r="J37" s="9">
        <f t="shared" si="1"/>
        <v>25410</v>
      </c>
      <c r="K37" s="23">
        <f t="shared" si="2"/>
        <v>422.98666666666668</v>
      </c>
      <c r="L37" s="24">
        <f t="shared" si="3"/>
        <v>0.45796651988255138</v>
      </c>
      <c r="M37" s="25">
        <f t="shared" si="4"/>
        <v>1.0826972951453585E-3</v>
      </c>
      <c r="N37" s="26">
        <f t="shared" si="5"/>
        <v>25379.4</v>
      </c>
    </row>
    <row r="38" spans="1:14" ht="63.75">
      <c r="A38" s="31">
        <v>33</v>
      </c>
      <c r="B38" s="35" t="s">
        <v>54</v>
      </c>
      <c r="C38" s="32" t="s">
        <v>18</v>
      </c>
      <c r="D38" s="18">
        <v>1000</v>
      </c>
      <c r="E38" s="28">
        <v>64.38</v>
      </c>
      <c r="F38" s="9">
        <f t="shared" si="6"/>
        <v>64379.999999999993</v>
      </c>
      <c r="G38" s="28">
        <v>64.16</v>
      </c>
      <c r="H38" s="9">
        <f t="shared" si="0"/>
        <v>64160</v>
      </c>
      <c r="I38" s="28">
        <v>65.040000000000006</v>
      </c>
      <c r="J38" s="9">
        <f t="shared" si="1"/>
        <v>65040.000000000007</v>
      </c>
      <c r="K38" s="23">
        <f t="shared" si="2"/>
        <v>64.526666666666657</v>
      </c>
      <c r="L38" s="24">
        <f t="shared" si="3"/>
        <v>0.45796651988255482</v>
      </c>
      <c r="M38" s="25">
        <f t="shared" si="4"/>
        <v>7.0973218289475393E-3</v>
      </c>
      <c r="N38" s="26">
        <f t="shared" si="5"/>
        <v>64530</v>
      </c>
    </row>
    <row r="39" spans="1:14" ht="51">
      <c r="A39" s="31">
        <v>34</v>
      </c>
      <c r="B39" s="35" t="s">
        <v>55</v>
      </c>
      <c r="C39" s="32" t="s">
        <v>18</v>
      </c>
      <c r="D39" s="18">
        <v>50</v>
      </c>
      <c r="E39" s="28">
        <v>108.39</v>
      </c>
      <c r="F39" s="9">
        <f t="shared" si="6"/>
        <v>5419.5</v>
      </c>
      <c r="G39" s="28">
        <v>109.16</v>
      </c>
      <c r="H39" s="9">
        <f t="shared" si="0"/>
        <v>5458</v>
      </c>
      <c r="I39" s="28">
        <v>109.27</v>
      </c>
      <c r="J39" s="9">
        <f t="shared" si="1"/>
        <v>5463.5</v>
      </c>
      <c r="K39" s="23">
        <f t="shared" si="2"/>
        <v>108.94</v>
      </c>
      <c r="L39" s="24">
        <f t="shared" si="3"/>
        <v>0.47947888378947162</v>
      </c>
      <c r="M39" s="25">
        <f t="shared" si="4"/>
        <v>4.401311582425846E-3</v>
      </c>
      <c r="N39" s="26">
        <f t="shared" si="5"/>
        <v>5447</v>
      </c>
    </row>
    <row r="40" spans="1:14" ht="38.25">
      <c r="A40" s="31">
        <v>35</v>
      </c>
      <c r="B40" s="35" t="s">
        <v>56</v>
      </c>
      <c r="C40" s="32" t="s">
        <v>18</v>
      </c>
      <c r="D40" s="18">
        <v>45</v>
      </c>
      <c r="E40" s="28">
        <v>123.53</v>
      </c>
      <c r="F40" s="9">
        <f t="shared" si="6"/>
        <v>5558.85</v>
      </c>
      <c r="G40" s="28">
        <v>123.53</v>
      </c>
      <c r="H40" s="9">
        <f t="shared" si="0"/>
        <v>5558.85</v>
      </c>
      <c r="I40" s="28">
        <v>124.19</v>
      </c>
      <c r="J40" s="9">
        <f t="shared" si="1"/>
        <v>5588.55</v>
      </c>
      <c r="K40" s="23">
        <f t="shared" si="2"/>
        <v>123.75</v>
      </c>
      <c r="L40" s="24">
        <f t="shared" si="3"/>
        <v>0.38105117766515101</v>
      </c>
      <c r="M40" s="25">
        <f t="shared" si="4"/>
        <v>3.0792014356779878E-3</v>
      </c>
      <c r="N40" s="26">
        <f t="shared" si="5"/>
        <v>5568.75</v>
      </c>
    </row>
    <row r="41" spans="1:14" ht="25.5">
      <c r="A41" s="31">
        <v>36</v>
      </c>
      <c r="B41" s="35" t="s">
        <v>57</v>
      </c>
      <c r="C41" s="32" t="s">
        <v>18</v>
      </c>
      <c r="D41" s="18">
        <v>100</v>
      </c>
      <c r="E41" s="28">
        <v>89.2</v>
      </c>
      <c r="F41" s="9">
        <f t="shared" si="6"/>
        <v>8920</v>
      </c>
      <c r="G41" s="28">
        <v>89.42</v>
      </c>
      <c r="H41" s="9">
        <f t="shared" si="0"/>
        <v>8942</v>
      </c>
      <c r="I41" s="28">
        <v>90.08</v>
      </c>
      <c r="J41" s="9">
        <f t="shared" si="1"/>
        <v>9008</v>
      </c>
      <c r="K41" s="23">
        <f t="shared" si="2"/>
        <v>89.566666666666663</v>
      </c>
      <c r="L41" s="24">
        <f t="shared" si="3"/>
        <v>0.45796651988254683</v>
      </c>
      <c r="M41" s="25">
        <f t="shared" si="4"/>
        <v>5.1131356890496485E-3</v>
      </c>
      <c r="N41" s="26">
        <f t="shared" si="5"/>
        <v>8957</v>
      </c>
    </row>
    <row r="42" spans="1:14" ht="25.5">
      <c r="A42" s="31">
        <v>37</v>
      </c>
      <c r="B42" s="35" t="s">
        <v>58</v>
      </c>
      <c r="C42" s="32" t="s">
        <v>18</v>
      </c>
      <c r="D42" s="18">
        <v>45</v>
      </c>
      <c r="E42" s="28">
        <v>243.77</v>
      </c>
      <c r="F42" s="9">
        <f t="shared" si="6"/>
        <v>10969.65</v>
      </c>
      <c r="G42" s="28">
        <v>243.77</v>
      </c>
      <c r="H42" s="9">
        <f t="shared" si="0"/>
        <v>10969.65</v>
      </c>
      <c r="I42" s="28">
        <v>244.65</v>
      </c>
      <c r="J42" s="9">
        <f t="shared" si="1"/>
        <v>11009.25</v>
      </c>
      <c r="K42" s="23">
        <f t="shared" si="2"/>
        <v>244.06333333333336</v>
      </c>
      <c r="L42" s="24">
        <f t="shared" si="3"/>
        <v>0.50806823688686809</v>
      </c>
      <c r="M42" s="25">
        <f t="shared" si="4"/>
        <v>2.0817065388227156E-3</v>
      </c>
      <c r="N42" s="26">
        <f t="shared" si="5"/>
        <v>10982.7</v>
      </c>
    </row>
    <row r="43" spans="1:14" ht="25.5">
      <c r="A43" s="31">
        <v>38</v>
      </c>
      <c r="B43" s="35" t="s">
        <v>59</v>
      </c>
      <c r="C43" s="32" t="s">
        <v>18</v>
      </c>
      <c r="D43" s="18">
        <v>30</v>
      </c>
      <c r="E43" s="28">
        <v>257.98</v>
      </c>
      <c r="F43" s="9">
        <f t="shared" si="6"/>
        <v>7739.4000000000005</v>
      </c>
      <c r="G43" s="28">
        <v>258.52999999999997</v>
      </c>
      <c r="H43" s="9">
        <f t="shared" si="0"/>
        <v>7755.9</v>
      </c>
      <c r="I43" s="28">
        <v>258.64</v>
      </c>
      <c r="J43" s="9">
        <f t="shared" si="1"/>
        <v>7759.2</v>
      </c>
      <c r="K43" s="23">
        <f t="shared" si="2"/>
        <v>258.38333333333333</v>
      </c>
      <c r="L43" s="24">
        <f t="shared" si="3"/>
        <v>0.35360052790305402</v>
      </c>
      <c r="M43" s="25">
        <f t="shared" si="4"/>
        <v>1.3685113638768781E-3</v>
      </c>
      <c r="N43" s="26">
        <f t="shared" si="5"/>
        <v>7751.4</v>
      </c>
    </row>
    <row r="44" spans="1:14" ht="37.5" customHeight="1">
      <c r="A44" s="31">
        <v>39</v>
      </c>
      <c r="B44" s="37" t="s">
        <v>60</v>
      </c>
      <c r="C44" s="32" t="s">
        <v>18</v>
      </c>
      <c r="D44" s="18">
        <v>30</v>
      </c>
      <c r="E44" s="28">
        <v>28.96</v>
      </c>
      <c r="F44" s="9">
        <f t="shared" si="6"/>
        <v>868.80000000000007</v>
      </c>
      <c r="G44" s="28">
        <v>29.18</v>
      </c>
      <c r="H44" s="9">
        <f t="shared" si="0"/>
        <v>875.4</v>
      </c>
      <c r="I44" s="28">
        <v>29.84</v>
      </c>
      <c r="J44" s="9">
        <f t="shared" si="1"/>
        <v>895.2</v>
      </c>
      <c r="K44" s="23">
        <f t="shared" si="2"/>
        <v>29.326666666666668</v>
      </c>
      <c r="L44" s="24">
        <f t="shared" si="3"/>
        <v>0.45796651988254883</v>
      </c>
      <c r="M44" s="25">
        <f t="shared" si="4"/>
        <v>1.5616044096927103E-2</v>
      </c>
      <c r="N44" s="26">
        <f t="shared" si="5"/>
        <v>879.9</v>
      </c>
    </row>
    <row r="45" spans="1:14" ht="38.25">
      <c r="A45" s="31">
        <v>40</v>
      </c>
      <c r="B45" s="35" t="s">
        <v>61</v>
      </c>
      <c r="C45" s="32" t="s">
        <v>18</v>
      </c>
      <c r="D45" s="18">
        <v>20</v>
      </c>
      <c r="E45" s="28">
        <v>18.82</v>
      </c>
      <c r="F45" s="9">
        <f t="shared" si="6"/>
        <v>376.4</v>
      </c>
      <c r="G45" s="28">
        <v>18.600000000000001</v>
      </c>
      <c r="H45" s="9">
        <f t="shared" si="0"/>
        <v>372</v>
      </c>
      <c r="I45" s="28">
        <v>19.48</v>
      </c>
      <c r="J45" s="9">
        <f t="shared" si="1"/>
        <v>389.6</v>
      </c>
      <c r="K45" s="23">
        <f t="shared" si="2"/>
        <v>18.966666666666669</v>
      </c>
      <c r="L45" s="24">
        <f t="shared" si="3"/>
        <v>0.45796651988254883</v>
      </c>
      <c r="M45" s="25">
        <f t="shared" si="4"/>
        <v>2.4145862208218741E-2</v>
      </c>
      <c r="N45" s="26">
        <f t="shared" si="5"/>
        <v>379.4</v>
      </c>
    </row>
    <row r="46" spans="1:14" ht="25.5">
      <c r="A46" s="31">
        <v>41</v>
      </c>
      <c r="B46" s="35" t="s">
        <v>62</v>
      </c>
      <c r="C46" s="32" t="s">
        <v>18</v>
      </c>
      <c r="D46" s="18">
        <v>90</v>
      </c>
      <c r="E46" s="28">
        <v>116.72</v>
      </c>
      <c r="F46" s="9">
        <f t="shared" si="6"/>
        <v>10504.8</v>
      </c>
      <c r="G46" s="28">
        <v>117.49</v>
      </c>
      <c r="H46" s="9">
        <f t="shared" si="0"/>
        <v>10574.1</v>
      </c>
      <c r="I46" s="28">
        <v>117.6</v>
      </c>
      <c r="J46" s="9">
        <f t="shared" si="1"/>
        <v>10584</v>
      </c>
      <c r="K46" s="23">
        <f t="shared" si="2"/>
        <v>117.26999999999998</v>
      </c>
      <c r="L46" s="24">
        <f t="shared" si="3"/>
        <v>0.47947888378947162</v>
      </c>
      <c r="M46" s="25">
        <f t="shared" si="4"/>
        <v>4.0886747146710303E-3</v>
      </c>
      <c r="N46" s="26">
        <f t="shared" si="5"/>
        <v>10554.3</v>
      </c>
    </row>
    <row r="47" spans="1:14" ht="38.25">
      <c r="A47" s="31">
        <v>42</v>
      </c>
      <c r="B47" s="35" t="s">
        <v>63</v>
      </c>
      <c r="C47" s="32" t="s">
        <v>18</v>
      </c>
      <c r="D47" s="18">
        <v>90</v>
      </c>
      <c r="E47" s="28">
        <v>195.5</v>
      </c>
      <c r="F47" s="9">
        <f t="shared" si="6"/>
        <v>17595</v>
      </c>
      <c r="G47" s="28">
        <v>195.5</v>
      </c>
      <c r="H47" s="9">
        <f t="shared" si="0"/>
        <v>17595</v>
      </c>
      <c r="I47" s="28">
        <v>196.16</v>
      </c>
      <c r="J47" s="9">
        <f t="shared" si="1"/>
        <v>17654.400000000001</v>
      </c>
      <c r="K47" s="23">
        <f t="shared" si="2"/>
        <v>195.72</v>
      </c>
      <c r="L47" s="24">
        <f t="shared" si="3"/>
        <v>0.38105117766515101</v>
      </c>
      <c r="M47" s="25">
        <f t="shared" si="4"/>
        <v>1.9469199758080473E-3</v>
      </c>
      <c r="N47" s="26">
        <f t="shared" si="5"/>
        <v>17614.8</v>
      </c>
    </row>
    <row r="48" spans="1:14" ht="38.25">
      <c r="A48" s="31">
        <v>43</v>
      </c>
      <c r="B48" s="35" t="s">
        <v>64</v>
      </c>
      <c r="C48" s="32" t="s">
        <v>18</v>
      </c>
      <c r="D48" s="18">
        <v>700</v>
      </c>
      <c r="E48" s="28">
        <v>50.35</v>
      </c>
      <c r="F48" s="9">
        <f t="shared" si="6"/>
        <v>35245</v>
      </c>
      <c r="G48" s="28">
        <v>50.35</v>
      </c>
      <c r="H48" s="9">
        <f t="shared" si="0"/>
        <v>35245</v>
      </c>
      <c r="I48" s="28">
        <v>51.23</v>
      </c>
      <c r="J48" s="9">
        <f t="shared" si="1"/>
        <v>35861</v>
      </c>
      <c r="K48" s="23">
        <f t="shared" si="2"/>
        <v>50.643333333333338</v>
      </c>
      <c r="L48" s="24">
        <f t="shared" si="3"/>
        <v>0.50806823688686809</v>
      </c>
      <c r="M48" s="25">
        <f t="shared" si="4"/>
        <v>1.0032282700326493E-2</v>
      </c>
      <c r="N48" s="26">
        <f t="shared" si="5"/>
        <v>35448</v>
      </c>
    </row>
    <row r="49" spans="1:14" ht="63.75">
      <c r="A49" s="31">
        <v>44</v>
      </c>
      <c r="B49" s="35" t="s">
        <v>65</v>
      </c>
      <c r="C49" s="32" t="s">
        <v>18</v>
      </c>
      <c r="D49" s="18">
        <v>24</v>
      </c>
      <c r="E49" s="28">
        <v>24.09</v>
      </c>
      <c r="F49" s="9">
        <f t="shared" si="6"/>
        <v>578.16</v>
      </c>
      <c r="G49" s="28">
        <v>24.64</v>
      </c>
      <c r="H49" s="9">
        <f t="shared" si="0"/>
        <v>591.36</v>
      </c>
      <c r="I49" s="28">
        <v>24.75</v>
      </c>
      <c r="J49" s="9">
        <f t="shared" si="1"/>
        <v>594</v>
      </c>
      <c r="K49" s="23">
        <f t="shared" si="2"/>
        <v>24.493333333333336</v>
      </c>
      <c r="L49" s="24">
        <f t="shared" si="3"/>
        <v>0.35360052790307522</v>
      </c>
      <c r="M49" s="25">
        <f t="shared" si="4"/>
        <v>1.4436602935618202E-2</v>
      </c>
      <c r="N49" s="26">
        <f t="shared" si="5"/>
        <v>587.76</v>
      </c>
    </row>
    <row r="50" spans="1:14" ht="38.25">
      <c r="A50" s="31">
        <v>45</v>
      </c>
      <c r="B50" s="35" t="s">
        <v>66</v>
      </c>
      <c r="C50" s="32" t="s">
        <v>18</v>
      </c>
      <c r="D50" s="18">
        <v>1</v>
      </c>
      <c r="E50" s="28">
        <v>2559.1</v>
      </c>
      <c r="F50" s="9">
        <f t="shared" si="6"/>
        <v>2559.1</v>
      </c>
      <c r="G50" s="28">
        <v>2559.3200000000002</v>
      </c>
      <c r="H50" s="9">
        <f t="shared" si="0"/>
        <v>2559.3200000000002</v>
      </c>
      <c r="I50" s="28">
        <v>2559.98</v>
      </c>
      <c r="J50" s="9">
        <f t="shared" si="1"/>
        <v>2559.98</v>
      </c>
      <c r="K50" s="23">
        <f t="shared" si="2"/>
        <v>2559.4666666666667</v>
      </c>
      <c r="L50" s="24">
        <f t="shared" si="3"/>
        <v>0.45796651988256959</v>
      </c>
      <c r="M50" s="25">
        <f t="shared" si="4"/>
        <v>1.7893044900600501E-4</v>
      </c>
      <c r="N50" s="26">
        <f t="shared" si="5"/>
        <v>2559.4699999999998</v>
      </c>
    </row>
    <row r="51" spans="1:14" ht="38.25">
      <c r="A51" s="31">
        <v>46</v>
      </c>
      <c r="B51" s="35" t="s">
        <v>67</v>
      </c>
      <c r="C51" s="32" t="s">
        <v>18</v>
      </c>
      <c r="D51" s="18">
        <v>60</v>
      </c>
      <c r="E51" s="28">
        <v>227.67</v>
      </c>
      <c r="F51" s="9">
        <f t="shared" si="6"/>
        <v>13660.199999999999</v>
      </c>
      <c r="G51" s="28">
        <v>227.45</v>
      </c>
      <c r="H51" s="9">
        <f t="shared" si="0"/>
        <v>13647</v>
      </c>
      <c r="I51" s="28">
        <v>228.33</v>
      </c>
      <c r="J51" s="9">
        <f t="shared" si="1"/>
        <v>13699.800000000001</v>
      </c>
      <c r="K51" s="23">
        <f t="shared" si="2"/>
        <v>227.81666666666669</v>
      </c>
      <c r="L51" s="24">
        <f t="shared" si="3"/>
        <v>0.45796651988256276</v>
      </c>
      <c r="M51" s="25">
        <f t="shared" si="4"/>
        <v>2.0102415094706096E-3</v>
      </c>
      <c r="N51" s="26">
        <f t="shared" si="5"/>
        <v>13669.199999999999</v>
      </c>
    </row>
    <row r="52" spans="1:14" ht="25.5">
      <c r="A52" s="31">
        <v>47</v>
      </c>
      <c r="B52" s="35" t="s">
        <v>68</v>
      </c>
      <c r="C52" s="32" t="s">
        <v>18</v>
      </c>
      <c r="D52" s="18">
        <v>36</v>
      </c>
      <c r="E52" s="28">
        <v>443.71</v>
      </c>
      <c r="F52" s="9">
        <f t="shared" si="6"/>
        <v>15973.56</v>
      </c>
      <c r="G52" s="28">
        <v>444.48</v>
      </c>
      <c r="H52" s="9">
        <f t="shared" si="0"/>
        <v>16001.28</v>
      </c>
      <c r="I52" s="28">
        <v>444.59</v>
      </c>
      <c r="J52" s="9">
        <f t="shared" si="1"/>
        <v>16005.24</v>
      </c>
      <c r="K52" s="23">
        <f t="shared" si="2"/>
        <v>444.26</v>
      </c>
      <c r="L52" s="24">
        <f t="shared" si="3"/>
        <v>0.47947888378948139</v>
      </c>
      <c r="M52" s="25">
        <f t="shared" si="4"/>
        <v>1.0792753878122753E-3</v>
      </c>
      <c r="N52" s="26">
        <f t="shared" si="5"/>
        <v>15993.36</v>
      </c>
    </row>
    <row r="53" spans="1:14" ht="25.5">
      <c r="A53" s="31">
        <v>48</v>
      </c>
      <c r="B53" s="35" t="s">
        <v>69</v>
      </c>
      <c r="C53" s="32" t="s">
        <v>18</v>
      </c>
      <c r="D53" s="18">
        <v>50</v>
      </c>
      <c r="E53" s="28">
        <v>53.55</v>
      </c>
      <c r="F53" s="9">
        <f t="shared" si="6"/>
        <v>2677.5</v>
      </c>
      <c r="G53" s="28">
        <v>53.55</v>
      </c>
      <c r="H53" s="9">
        <f t="shared" si="0"/>
        <v>2677.5</v>
      </c>
      <c r="I53" s="28">
        <v>54.21</v>
      </c>
      <c r="J53" s="9">
        <f t="shared" si="1"/>
        <v>2710.5</v>
      </c>
      <c r="K53" s="23">
        <f t="shared" si="2"/>
        <v>53.77</v>
      </c>
      <c r="L53" s="24">
        <f t="shared" si="3"/>
        <v>0.38105117766515517</v>
      </c>
      <c r="M53" s="25">
        <f t="shared" si="4"/>
        <v>7.0866873287177825E-3</v>
      </c>
      <c r="N53" s="26">
        <f t="shared" si="5"/>
        <v>2688.5</v>
      </c>
    </row>
    <row r="54" spans="1:14" ht="25.5">
      <c r="A54" s="31">
        <v>49</v>
      </c>
      <c r="B54" s="35" t="s">
        <v>70</v>
      </c>
      <c r="C54" s="32" t="s">
        <v>18</v>
      </c>
      <c r="D54" s="18">
        <v>15</v>
      </c>
      <c r="E54" s="28">
        <v>542.21</v>
      </c>
      <c r="F54" s="9">
        <f t="shared" si="6"/>
        <v>8133.1500000000005</v>
      </c>
      <c r="G54" s="28">
        <v>542.21</v>
      </c>
      <c r="H54" s="9">
        <f t="shared" si="0"/>
        <v>8133.1500000000005</v>
      </c>
      <c r="I54" s="28">
        <v>543.09</v>
      </c>
      <c r="J54" s="9">
        <f t="shared" si="1"/>
        <v>8146.35</v>
      </c>
      <c r="K54" s="23">
        <f t="shared" si="2"/>
        <v>542.50333333333344</v>
      </c>
      <c r="L54" s="24">
        <f t="shared" si="3"/>
        <v>0.50806823688686809</v>
      </c>
      <c r="M54" s="25">
        <f t="shared" si="4"/>
        <v>9.3652555785255019E-4</v>
      </c>
      <c r="N54" s="26">
        <f t="shared" si="5"/>
        <v>8137.5</v>
      </c>
    </row>
    <row r="55" spans="1:14" ht="25.5">
      <c r="A55" s="31">
        <v>50</v>
      </c>
      <c r="B55" s="35" t="s">
        <v>71</v>
      </c>
      <c r="C55" s="32" t="s">
        <v>18</v>
      </c>
      <c r="D55" s="18">
        <v>2</v>
      </c>
      <c r="E55" s="28">
        <v>881.89</v>
      </c>
      <c r="F55" s="9">
        <f t="shared" si="6"/>
        <v>1763.78</v>
      </c>
      <c r="G55" s="28">
        <v>882.44</v>
      </c>
      <c r="H55" s="9">
        <f t="shared" si="0"/>
        <v>1764.88</v>
      </c>
      <c r="I55" s="28">
        <v>882.55</v>
      </c>
      <c r="J55" s="9">
        <f t="shared" si="1"/>
        <v>1765.1</v>
      </c>
      <c r="K55" s="23">
        <f t="shared" si="2"/>
        <v>882.29333333333341</v>
      </c>
      <c r="L55" s="24">
        <f t="shared" si="3"/>
        <v>0.35360052790307761</v>
      </c>
      <c r="M55" s="25">
        <f t="shared" si="4"/>
        <v>4.0077433948997791E-4</v>
      </c>
      <c r="N55" s="26">
        <f t="shared" si="5"/>
        <v>1764.58</v>
      </c>
    </row>
    <row r="56" spans="1:14" ht="12.75" customHeight="1">
      <c r="A56" s="31">
        <v>51</v>
      </c>
      <c r="B56" s="35" t="s">
        <v>72</v>
      </c>
      <c r="C56" s="32" t="s">
        <v>18</v>
      </c>
      <c r="D56" s="18">
        <v>30</v>
      </c>
      <c r="E56" s="28">
        <v>102.72</v>
      </c>
      <c r="F56" s="9">
        <f t="shared" si="6"/>
        <v>3081.6</v>
      </c>
      <c r="G56" s="28">
        <v>102.94</v>
      </c>
      <c r="H56" s="9">
        <f t="shared" si="0"/>
        <v>3088.2</v>
      </c>
      <c r="I56" s="28">
        <v>103.6</v>
      </c>
      <c r="J56" s="9">
        <f t="shared" si="1"/>
        <v>3108</v>
      </c>
      <c r="K56" s="23">
        <f t="shared" si="2"/>
        <v>103.08666666666666</v>
      </c>
      <c r="L56" s="24">
        <f t="shared" si="3"/>
        <v>0.45796651988254683</v>
      </c>
      <c r="M56" s="25">
        <f t="shared" si="4"/>
        <v>4.4425388334981587E-3</v>
      </c>
      <c r="N56" s="26">
        <f t="shared" si="5"/>
        <v>3092.7000000000003</v>
      </c>
    </row>
    <row r="57" spans="1:14" ht="51">
      <c r="A57" s="31">
        <v>52</v>
      </c>
      <c r="B57" s="35" t="s">
        <v>73</v>
      </c>
      <c r="C57" s="32" t="s">
        <v>18</v>
      </c>
      <c r="D57" s="18">
        <v>80</v>
      </c>
      <c r="E57" s="28">
        <v>127.25</v>
      </c>
      <c r="F57" s="9">
        <f t="shared" si="6"/>
        <v>10180</v>
      </c>
      <c r="G57" s="28">
        <v>127.03</v>
      </c>
      <c r="H57" s="9">
        <f t="shared" si="0"/>
        <v>10162.4</v>
      </c>
      <c r="I57" s="28">
        <v>127.91</v>
      </c>
      <c r="J57" s="9">
        <f t="shared" si="1"/>
        <v>10232.799999999999</v>
      </c>
      <c r="K57" s="23">
        <f t="shared" si="2"/>
        <v>127.39666666666666</v>
      </c>
      <c r="L57" s="24">
        <f t="shared" si="3"/>
        <v>0.45796651988254683</v>
      </c>
      <c r="M57" s="25">
        <f t="shared" si="4"/>
        <v>3.5948077125190101E-3</v>
      </c>
      <c r="N57" s="26">
        <f t="shared" si="5"/>
        <v>10192</v>
      </c>
    </row>
    <row r="58" spans="1:14" ht="12.75" customHeight="1">
      <c r="A58" s="31">
        <v>53</v>
      </c>
      <c r="B58" s="35" t="s">
        <v>74</v>
      </c>
      <c r="C58" s="32" t="s">
        <v>18</v>
      </c>
      <c r="D58" s="18">
        <v>1167</v>
      </c>
      <c r="E58" s="28">
        <v>580.92999999999995</v>
      </c>
      <c r="F58" s="9">
        <f t="shared" si="6"/>
        <v>677945.30999999994</v>
      </c>
      <c r="G58" s="28">
        <v>581.70000000000005</v>
      </c>
      <c r="H58" s="9">
        <f t="shared" si="0"/>
        <v>678843.9</v>
      </c>
      <c r="I58" s="28">
        <v>581.80999999999995</v>
      </c>
      <c r="J58" s="9">
        <f t="shared" si="1"/>
        <v>678972.2699999999</v>
      </c>
      <c r="K58" s="23">
        <f t="shared" si="2"/>
        <v>581.48</v>
      </c>
      <c r="L58" s="24">
        <f t="shared" si="3"/>
        <v>0.47947888378949444</v>
      </c>
      <c r="M58" s="25">
        <f t="shared" si="4"/>
        <v>8.2458362074275021E-4</v>
      </c>
      <c r="N58" s="26">
        <f t="shared" si="5"/>
        <v>678587.16</v>
      </c>
    </row>
    <row r="59" spans="1:14" ht="38.25">
      <c r="A59" s="31">
        <v>54</v>
      </c>
      <c r="B59" s="35" t="s">
        <v>75</v>
      </c>
      <c r="C59" s="32" t="s">
        <v>18</v>
      </c>
      <c r="D59" s="18">
        <v>25</v>
      </c>
      <c r="E59" s="28">
        <v>1074.08</v>
      </c>
      <c r="F59" s="9">
        <f t="shared" si="6"/>
        <v>26852</v>
      </c>
      <c r="G59" s="28">
        <v>1074.08</v>
      </c>
      <c r="H59" s="9">
        <f t="shared" si="0"/>
        <v>26852</v>
      </c>
      <c r="I59" s="28">
        <v>1074.74</v>
      </c>
      <c r="J59" s="9">
        <f t="shared" si="1"/>
        <v>26868.5</v>
      </c>
      <c r="K59" s="23">
        <f t="shared" si="2"/>
        <v>1074.3</v>
      </c>
      <c r="L59" s="24">
        <f t="shared" si="3"/>
        <v>0.38105117766520025</v>
      </c>
      <c r="M59" s="25">
        <f t="shared" si="4"/>
        <v>3.5469717738546055E-4</v>
      </c>
      <c r="N59" s="26">
        <f t="shared" si="5"/>
        <v>26857.5</v>
      </c>
    </row>
    <row r="60" spans="1:14" ht="25.5" customHeight="1">
      <c r="A60" s="31">
        <v>55</v>
      </c>
      <c r="B60" s="35" t="s">
        <v>76</v>
      </c>
      <c r="C60" s="32" t="s">
        <v>18</v>
      </c>
      <c r="D60" s="18">
        <v>600</v>
      </c>
      <c r="E60" s="28">
        <v>335.78</v>
      </c>
      <c r="F60" s="9">
        <f t="shared" si="6"/>
        <v>201467.99999999997</v>
      </c>
      <c r="G60" s="28">
        <v>335.78</v>
      </c>
      <c r="H60" s="9">
        <f t="shared" si="0"/>
        <v>201467.99999999997</v>
      </c>
      <c r="I60" s="28">
        <v>336.66</v>
      </c>
      <c r="J60" s="9">
        <f t="shared" si="1"/>
        <v>201996.00000000003</v>
      </c>
      <c r="K60" s="23">
        <f t="shared" si="2"/>
        <v>336.07333333333332</v>
      </c>
      <c r="L60" s="24">
        <f t="shared" si="3"/>
        <v>0.50806823688690084</v>
      </c>
      <c r="M60" s="25">
        <f t="shared" si="4"/>
        <v>1.5117778963526834E-3</v>
      </c>
      <c r="N60" s="26">
        <f t="shared" si="5"/>
        <v>201642</v>
      </c>
    </row>
    <row r="61" spans="1:14" ht="38.25">
      <c r="A61" s="31">
        <v>56</v>
      </c>
      <c r="B61" s="35" t="s">
        <v>77</v>
      </c>
      <c r="C61" s="32" t="s">
        <v>18</v>
      </c>
      <c r="D61" s="18">
        <v>100</v>
      </c>
      <c r="E61" s="28">
        <v>650.4</v>
      </c>
      <c r="F61" s="9">
        <f t="shared" si="6"/>
        <v>65040</v>
      </c>
      <c r="G61" s="28">
        <v>650.95000000000005</v>
      </c>
      <c r="H61" s="9">
        <f t="shared" si="0"/>
        <v>65095.000000000007</v>
      </c>
      <c r="I61" s="28">
        <v>651.05999999999995</v>
      </c>
      <c r="J61" s="9">
        <f t="shared" si="1"/>
        <v>65105.999999999993</v>
      </c>
      <c r="K61" s="23">
        <f t="shared" si="2"/>
        <v>650.80333333333328</v>
      </c>
      <c r="L61" s="24">
        <f t="shared" si="3"/>
        <v>0.35360052790307761</v>
      </c>
      <c r="M61" s="25">
        <f t="shared" si="4"/>
        <v>5.4332931285397683E-4</v>
      </c>
      <c r="N61" s="26">
        <f t="shared" si="5"/>
        <v>65079.999999999993</v>
      </c>
    </row>
    <row r="62" spans="1:14" ht="38.25">
      <c r="A62" s="31">
        <v>57</v>
      </c>
      <c r="B62" s="35" t="s">
        <v>78</v>
      </c>
      <c r="C62" s="32" t="s">
        <v>18</v>
      </c>
      <c r="D62" s="18">
        <v>120</v>
      </c>
      <c r="E62" s="28">
        <v>796.42</v>
      </c>
      <c r="F62" s="9">
        <f t="shared" si="6"/>
        <v>95570.4</v>
      </c>
      <c r="G62" s="28">
        <v>796.64</v>
      </c>
      <c r="H62" s="9">
        <f t="shared" si="0"/>
        <v>95596.800000000003</v>
      </c>
      <c r="I62" s="28">
        <v>797.3</v>
      </c>
      <c r="J62" s="9">
        <f t="shared" si="1"/>
        <v>95676</v>
      </c>
      <c r="K62" s="23">
        <f t="shared" si="2"/>
        <v>796.78666666666652</v>
      </c>
      <c r="L62" s="24">
        <f t="shared" si="3"/>
        <v>0.45796651988254228</v>
      </c>
      <c r="M62" s="25">
        <f t="shared" si="4"/>
        <v>5.7476679648572893E-4</v>
      </c>
      <c r="N62" s="26">
        <f t="shared" si="5"/>
        <v>95614.799999999988</v>
      </c>
    </row>
    <row r="63" spans="1:14" ht="38.25">
      <c r="A63" s="31">
        <v>58</v>
      </c>
      <c r="B63" s="35" t="s">
        <v>79</v>
      </c>
      <c r="C63" s="32" t="s">
        <v>18</v>
      </c>
      <c r="D63" s="18">
        <v>10</v>
      </c>
      <c r="E63" s="28">
        <v>682.57</v>
      </c>
      <c r="F63" s="9">
        <f t="shared" si="6"/>
        <v>6825.7000000000007</v>
      </c>
      <c r="G63" s="28">
        <v>682.35</v>
      </c>
      <c r="H63" s="9">
        <f t="shared" si="0"/>
        <v>6823.5</v>
      </c>
      <c r="I63" s="28">
        <v>683.23</v>
      </c>
      <c r="J63" s="9">
        <f t="shared" si="1"/>
        <v>6832.3</v>
      </c>
      <c r="K63" s="23">
        <f t="shared" si="2"/>
        <v>682.7166666666667</v>
      </c>
      <c r="L63" s="24">
        <f t="shared" si="3"/>
        <v>0.45796651988254228</v>
      </c>
      <c r="M63" s="25">
        <f t="shared" si="4"/>
        <v>6.7080026348051989E-4</v>
      </c>
      <c r="N63" s="26">
        <f t="shared" si="5"/>
        <v>6827.2000000000007</v>
      </c>
    </row>
    <row r="64" spans="1:14" ht="76.5">
      <c r="A64" s="31">
        <v>59</v>
      </c>
      <c r="B64" s="35" t="s">
        <v>80</v>
      </c>
      <c r="C64" s="32" t="s">
        <v>18</v>
      </c>
      <c r="D64" s="18">
        <v>15</v>
      </c>
      <c r="E64" s="29">
        <v>683.56</v>
      </c>
      <c r="F64" s="9">
        <f t="shared" si="6"/>
        <v>10253.4</v>
      </c>
      <c r="G64" s="29">
        <v>684.33</v>
      </c>
      <c r="H64" s="9">
        <f t="shared" si="0"/>
        <v>10264.950000000001</v>
      </c>
      <c r="I64" s="29">
        <v>684.44</v>
      </c>
      <c r="J64" s="9">
        <f t="shared" si="1"/>
        <v>10266.6</v>
      </c>
      <c r="K64" s="23">
        <f t="shared" si="2"/>
        <v>684.11</v>
      </c>
      <c r="L64" s="24">
        <f t="shared" si="3"/>
        <v>0.47947888378953357</v>
      </c>
      <c r="M64" s="25">
        <f t="shared" si="4"/>
        <v>7.0087980557152145E-4</v>
      </c>
      <c r="N64" s="26">
        <f t="shared" si="5"/>
        <v>10261.65</v>
      </c>
    </row>
    <row r="65" spans="1:14" ht="51">
      <c r="A65" s="31">
        <v>60</v>
      </c>
      <c r="B65" s="35" t="s">
        <v>81</v>
      </c>
      <c r="C65" s="32" t="s">
        <v>18</v>
      </c>
      <c r="D65" s="18">
        <v>10</v>
      </c>
      <c r="E65" s="28">
        <v>128.9</v>
      </c>
      <c r="F65" s="9">
        <f t="shared" si="6"/>
        <v>1289</v>
      </c>
      <c r="G65" s="28">
        <v>128.9</v>
      </c>
      <c r="H65" s="9">
        <f t="shared" si="0"/>
        <v>1289</v>
      </c>
      <c r="I65" s="28">
        <v>129.56</v>
      </c>
      <c r="J65" s="9">
        <f t="shared" si="1"/>
        <v>1295.5999999999999</v>
      </c>
      <c r="K65" s="23">
        <f t="shared" si="2"/>
        <v>129.12</v>
      </c>
      <c r="L65" s="24">
        <f t="shared" si="3"/>
        <v>0.38105117766515101</v>
      </c>
      <c r="M65" s="25">
        <f t="shared" si="4"/>
        <v>2.9511398518056921E-3</v>
      </c>
      <c r="N65" s="26">
        <f t="shared" si="5"/>
        <v>1291.2</v>
      </c>
    </row>
    <row r="66" spans="1:14" ht="25.5">
      <c r="A66" s="31">
        <v>61</v>
      </c>
      <c r="B66" s="35" t="s">
        <v>82</v>
      </c>
      <c r="C66" s="32" t="s">
        <v>18</v>
      </c>
      <c r="D66" s="18">
        <v>15</v>
      </c>
      <c r="E66" s="28">
        <v>37.72</v>
      </c>
      <c r="F66" s="9">
        <f t="shared" si="6"/>
        <v>565.79999999999995</v>
      </c>
      <c r="G66" s="28">
        <v>37.72</v>
      </c>
      <c r="H66" s="9">
        <f t="shared" si="0"/>
        <v>565.79999999999995</v>
      </c>
      <c r="I66" s="28">
        <v>38.6</v>
      </c>
      <c r="J66" s="9">
        <f t="shared" si="1"/>
        <v>579</v>
      </c>
      <c r="K66" s="23">
        <f>(E66+G66+I66)/3</f>
        <v>38.013333333333328</v>
      </c>
      <c r="L66" s="24">
        <f t="shared" si="3"/>
        <v>0.50806823688687219</v>
      </c>
      <c r="M66" s="25">
        <f t="shared" si="4"/>
        <v>1.3365527101548726E-2</v>
      </c>
      <c r="N66" s="26">
        <f t="shared" si="5"/>
        <v>570.15</v>
      </c>
    </row>
    <row r="67" spans="1:14" ht="25.5">
      <c r="A67" s="31">
        <v>62</v>
      </c>
      <c r="B67" s="35" t="s">
        <v>83</v>
      </c>
      <c r="C67" s="32" t="s">
        <v>18</v>
      </c>
      <c r="D67" s="18">
        <v>650</v>
      </c>
      <c r="E67" s="28">
        <v>239.1</v>
      </c>
      <c r="F67" s="9">
        <f t="shared" si="6"/>
        <v>155415</v>
      </c>
      <c r="G67" s="28">
        <v>239.65</v>
      </c>
      <c r="H67" s="9">
        <f t="shared" si="0"/>
        <v>155772.5</v>
      </c>
      <c r="I67" s="28">
        <v>239.76</v>
      </c>
      <c r="J67" s="9">
        <f t="shared" si="1"/>
        <v>155844</v>
      </c>
      <c r="K67" s="23">
        <f t="shared" si="2"/>
        <v>239.50333333333333</v>
      </c>
      <c r="L67" s="24">
        <f t="shared" si="3"/>
        <v>0.35360052790307617</v>
      </c>
      <c r="M67" s="25">
        <f t="shared" si="4"/>
        <v>1.4763908417547821E-3</v>
      </c>
      <c r="N67" s="26">
        <f t="shared" si="5"/>
        <v>155675</v>
      </c>
    </row>
    <row r="68" spans="1:14" ht="63.75">
      <c r="A68" s="31">
        <v>63</v>
      </c>
      <c r="B68" s="35" t="s">
        <v>84</v>
      </c>
      <c r="C68" s="32" t="s">
        <v>18</v>
      </c>
      <c r="D68" s="18">
        <v>60</v>
      </c>
      <c r="E68" s="28">
        <v>306.99</v>
      </c>
      <c r="F68" s="9">
        <f t="shared" si="6"/>
        <v>18419.400000000001</v>
      </c>
      <c r="G68" s="28">
        <v>307.20999999999998</v>
      </c>
      <c r="H68" s="9">
        <f t="shared" si="0"/>
        <v>18432.599999999999</v>
      </c>
      <c r="I68" s="28">
        <v>307.87</v>
      </c>
      <c r="J68" s="9">
        <f t="shared" si="1"/>
        <v>18472.2</v>
      </c>
      <c r="K68" s="23">
        <f t="shared" si="2"/>
        <v>307.35666666666668</v>
      </c>
      <c r="L68" s="24">
        <f t="shared" si="3"/>
        <v>0.45796651988255138</v>
      </c>
      <c r="M68" s="25">
        <f t="shared" si="4"/>
        <v>1.4900165493375275E-3</v>
      </c>
      <c r="N68" s="26">
        <f t="shared" si="5"/>
        <v>18441.600000000002</v>
      </c>
    </row>
    <row r="69" spans="1:14" ht="25.5">
      <c r="A69" s="31">
        <v>64</v>
      </c>
      <c r="B69" s="35" t="s">
        <v>85</v>
      </c>
      <c r="C69" s="32" t="s">
        <v>18</v>
      </c>
      <c r="D69" s="18">
        <v>2</v>
      </c>
      <c r="E69" s="28">
        <v>596.55999999999995</v>
      </c>
      <c r="F69" s="9">
        <f t="shared" si="6"/>
        <v>1193.1199999999999</v>
      </c>
      <c r="G69" s="28">
        <v>596.34</v>
      </c>
      <c r="H69" s="9">
        <f t="shared" si="0"/>
        <v>1192.68</v>
      </c>
      <c r="I69" s="28">
        <v>597.22</v>
      </c>
      <c r="J69" s="9">
        <f t="shared" si="1"/>
        <v>1194.44</v>
      </c>
      <c r="K69" s="23">
        <f t="shared" si="2"/>
        <v>596.70666666666671</v>
      </c>
      <c r="L69" s="24">
        <f t="shared" si="3"/>
        <v>0.45796651988256049</v>
      </c>
      <c r="M69" s="25">
        <f t="shared" si="4"/>
        <v>7.6749020157736983E-4</v>
      </c>
      <c r="N69" s="26">
        <f t="shared" si="5"/>
        <v>1193.42</v>
      </c>
    </row>
    <row r="70" spans="1:14" ht="25.5">
      <c r="A70" s="31">
        <v>65</v>
      </c>
      <c r="B70" s="35" t="s">
        <v>86</v>
      </c>
      <c r="C70" s="32" t="s">
        <v>18</v>
      </c>
      <c r="D70" s="18">
        <v>15</v>
      </c>
      <c r="E70" s="28">
        <v>311.55</v>
      </c>
      <c r="F70" s="9">
        <f t="shared" si="6"/>
        <v>4673.25</v>
      </c>
      <c r="G70" s="28">
        <v>312.32</v>
      </c>
      <c r="H70" s="9">
        <f t="shared" si="0"/>
        <v>4684.8</v>
      </c>
      <c r="I70" s="28">
        <v>312.43</v>
      </c>
      <c r="J70" s="9">
        <f t="shared" si="1"/>
        <v>4686.45</v>
      </c>
      <c r="K70" s="23">
        <f t="shared" si="2"/>
        <v>312.09999999999997</v>
      </c>
      <c r="L70" s="24">
        <f t="shared" si="3"/>
        <v>0.47947888378946835</v>
      </c>
      <c r="M70" s="25">
        <f t="shared" si="4"/>
        <v>1.5362988907064031E-3</v>
      </c>
      <c r="N70" s="26">
        <f t="shared" si="5"/>
        <v>4681.5</v>
      </c>
    </row>
    <row r="71" spans="1:14" s="20" customFormat="1" ht="38.25">
      <c r="A71" s="31">
        <v>66</v>
      </c>
      <c r="B71" s="35" t="s">
        <v>87</v>
      </c>
      <c r="C71" s="32" t="s">
        <v>18</v>
      </c>
      <c r="D71" s="19">
        <v>40</v>
      </c>
      <c r="E71" s="30">
        <v>268.44</v>
      </c>
      <c r="F71" s="9">
        <f t="shared" ref="F71:F79" si="7">D71*E71</f>
        <v>10737.6</v>
      </c>
      <c r="G71" s="30">
        <v>268.44</v>
      </c>
      <c r="H71" s="9">
        <f t="shared" si="0"/>
        <v>10737.6</v>
      </c>
      <c r="I71" s="30">
        <v>269.10000000000002</v>
      </c>
      <c r="J71" s="9">
        <f t="shared" si="1"/>
        <v>10764</v>
      </c>
      <c r="K71" s="23">
        <f t="shared" si="2"/>
        <v>268.66000000000003</v>
      </c>
      <c r="L71" s="24">
        <f t="shared" si="3"/>
        <v>0.38105117766516744</v>
      </c>
      <c r="M71" s="25">
        <f t="shared" si="4"/>
        <v>1.4183398260446936E-3</v>
      </c>
      <c r="N71" s="27">
        <f t="shared" si="5"/>
        <v>10746.400000000001</v>
      </c>
    </row>
    <row r="72" spans="1:14" ht="38.25">
      <c r="A72" s="31">
        <v>67</v>
      </c>
      <c r="B72" s="35" t="s">
        <v>88</v>
      </c>
      <c r="C72" s="32" t="s">
        <v>18</v>
      </c>
      <c r="D72" s="18">
        <v>7</v>
      </c>
      <c r="E72" s="28">
        <v>268.22000000000003</v>
      </c>
      <c r="F72" s="9">
        <f t="shared" si="7"/>
        <v>1877.5400000000002</v>
      </c>
      <c r="G72" s="28">
        <v>268.22000000000003</v>
      </c>
      <c r="H72" s="9">
        <f t="shared" si="0"/>
        <v>1877.5400000000002</v>
      </c>
      <c r="I72" s="28">
        <v>269.10000000000002</v>
      </c>
      <c r="J72" s="9">
        <f t="shared" si="1"/>
        <v>1883.7000000000003</v>
      </c>
      <c r="K72" s="23">
        <f t="shared" si="2"/>
        <v>268.51333333333338</v>
      </c>
      <c r="L72" s="24">
        <f t="shared" si="3"/>
        <v>0.50806823688686809</v>
      </c>
      <c r="M72" s="25">
        <f t="shared" si="4"/>
        <v>1.8921527306658937E-3</v>
      </c>
      <c r="N72" s="26">
        <f t="shared" si="5"/>
        <v>1879.57</v>
      </c>
    </row>
    <row r="73" spans="1:14" ht="38.25">
      <c r="A73" s="31">
        <v>68</v>
      </c>
      <c r="B73" s="35" t="s">
        <v>89</v>
      </c>
      <c r="C73" s="32" t="s">
        <v>18</v>
      </c>
      <c r="D73" s="18">
        <v>60</v>
      </c>
      <c r="E73" s="28">
        <v>253.44</v>
      </c>
      <c r="F73" s="9">
        <f t="shared" si="7"/>
        <v>15206.4</v>
      </c>
      <c r="G73" s="28">
        <v>253.99</v>
      </c>
      <c r="H73" s="9">
        <f t="shared" si="0"/>
        <v>15239.400000000001</v>
      </c>
      <c r="I73" s="28">
        <v>254.1</v>
      </c>
      <c r="J73" s="9">
        <f t="shared" si="1"/>
        <v>15246</v>
      </c>
      <c r="K73" s="23">
        <f t="shared" si="2"/>
        <v>253.84333333333333</v>
      </c>
      <c r="L73" s="24">
        <f t="shared" si="3"/>
        <v>0.35360052790307617</v>
      </c>
      <c r="M73" s="25">
        <f t="shared" si="4"/>
        <v>1.3929872542240338E-3</v>
      </c>
      <c r="N73" s="26">
        <f t="shared" si="5"/>
        <v>15230.4</v>
      </c>
    </row>
    <row r="74" spans="1:14" ht="25.5">
      <c r="A74" s="31">
        <v>69</v>
      </c>
      <c r="B74" s="35" t="s">
        <v>90</v>
      </c>
      <c r="C74" s="32" t="s">
        <v>18</v>
      </c>
      <c r="D74" s="18">
        <v>20</v>
      </c>
      <c r="E74" s="28">
        <v>148.91999999999999</v>
      </c>
      <c r="F74" s="9">
        <f t="shared" si="7"/>
        <v>2978.3999999999996</v>
      </c>
      <c r="G74" s="28">
        <v>149.13999999999999</v>
      </c>
      <c r="H74" s="9">
        <f t="shared" si="0"/>
        <v>2982.7999999999997</v>
      </c>
      <c r="I74" s="28">
        <v>149.80000000000001</v>
      </c>
      <c r="J74" s="9">
        <f t="shared" si="1"/>
        <v>2996</v>
      </c>
      <c r="K74" s="23">
        <f t="shared" si="2"/>
        <v>149.28666666666666</v>
      </c>
      <c r="L74" s="24">
        <f t="shared" si="3"/>
        <v>0.45796651988256276</v>
      </c>
      <c r="M74" s="25">
        <f t="shared" si="4"/>
        <v>3.0676987443569157E-3</v>
      </c>
      <c r="N74" s="26">
        <f t="shared" si="5"/>
        <v>2985.7999999999997</v>
      </c>
    </row>
    <row r="75" spans="1:14" ht="29.25" customHeight="1">
      <c r="A75" s="31">
        <v>70</v>
      </c>
      <c r="B75" s="35" t="s">
        <v>91</v>
      </c>
      <c r="C75" s="32" t="s">
        <v>18</v>
      </c>
      <c r="D75" s="18">
        <v>140</v>
      </c>
      <c r="E75" s="28">
        <v>200.4</v>
      </c>
      <c r="F75" s="9">
        <f t="shared" si="7"/>
        <v>28056</v>
      </c>
      <c r="G75" s="28">
        <v>200.18</v>
      </c>
      <c r="H75" s="9">
        <f t="shared" si="0"/>
        <v>28025.200000000001</v>
      </c>
      <c r="I75" s="28">
        <v>201.06</v>
      </c>
      <c r="J75" s="9">
        <f t="shared" si="1"/>
        <v>28148.400000000001</v>
      </c>
      <c r="K75" s="23">
        <f t="shared" si="2"/>
        <v>200.54666666666671</v>
      </c>
      <c r="L75" s="24">
        <f t="shared" si="3"/>
        <v>0.45796651988254683</v>
      </c>
      <c r="M75" s="25">
        <f t="shared" si="4"/>
        <v>2.2835907846014895E-3</v>
      </c>
      <c r="N75" s="26">
        <f t="shared" si="5"/>
        <v>28077</v>
      </c>
    </row>
    <row r="76" spans="1:14" ht="25.5">
      <c r="A76" s="31">
        <v>71</v>
      </c>
      <c r="B76" s="35" t="s">
        <v>92</v>
      </c>
      <c r="C76" s="32" t="s">
        <v>18</v>
      </c>
      <c r="D76" s="18">
        <v>15</v>
      </c>
      <c r="E76" s="28">
        <v>92.79</v>
      </c>
      <c r="F76" s="9">
        <f t="shared" si="7"/>
        <v>1391.8500000000001</v>
      </c>
      <c r="G76" s="28">
        <v>93.56</v>
      </c>
      <c r="H76" s="9">
        <f t="shared" si="0"/>
        <v>1403.4</v>
      </c>
      <c r="I76" s="28">
        <v>93.67</v>
      </c>
      <c r="J76" s="9">
        <f t="shared" si="1"/>
        <v>1405.05</v>
      </c>
      <c r="K76" s="23">
        <f t="shared" si="2"/>
        <v>93.340000000000018</v>
      </c>
      <c r="L76" s="24">
        <f t="shared" si="3"/>
        <v>0.47947888378947162</v>
      </c>
      <c r="M76" s="25">
        <f t="shared" si="4"/>
        <v>5.1369068329705546E-3</v>
      </c>
      <c r="N76" s="26">
        <f t="shared" si="5"/>
        <v>1400.1000000000001</v>
      </c>
    </row>
    <row r="77" spans="1:14" ht="51">
      <c r="A77" s="31">
        <v>72</v>
      </c>
      <c r="B77" s="35" t="s">
        <v>93</v>
      </c>
      <c r="C77" s="32" t="s">
        <v>18</v>
      </c>
      <c r="D77" s="18">
        <v>300</v>
      </c>
      <c r="E77" s="28">
        <v>38.28</v>
      </c>
      <c r="F77" s="9">
        <f t="shared" si="7"/>
        <v>11484</v>
      </c>
      <c r="G77" s="28">
        <v>38.28</v>
      </c>
      <c r="H77" s="9">
        <f t="shared" si="0"/>
        <v>11484</v>
      </c>
      <c r="I77" s="28">
        <v>38.94</v>
      </c>
      <c r="J77" s="9">
        <f t="shared" si="1"/>
        <v>11682</v>
      </c>
      <c r="K77" s="23">
        <f t="shared" si="2"/>
        <v>38.5</v>
      </c>
      <c r="L77" s="24">
        <f t="shared" si="3"/>
        <v>0.38105117766515101</v>
      </c>
      <c r="M77" s="25">
        <f t="shared" si="4"/>
        <v>9.897433186107819E-3</v>
      </c>
      <c r="N77" s="26">
        <f t="shared" si="5"/>
        <v>11550</v>
      </c>
    </row>
    <row r="78" spans="1:14" ht="25.5">
      <c r="A78" s="31">
        <v>73</v>
      </c>
      <c r="B78" s="35" t="s">
        <v>15</v>
      </c>
      <c r="C78" s="32" t="s">
        <v>18</v>
      </c>
      <c r="D78" s="18">
        <v>30</v>
      </c>
      <c r="E78" s="28">
        <v>29.83</v>
      </c>
      <c r="F78" s="9">
        <f t="shared" si="7"/>
        <v>894.9</v>
      </c>
      <c r="G78" s="28">
        <v>29.83</v>
      </c>
      <c r="H78" s="9">
        <f t="shared" si="0"/>
        <v>894.9</v>
      </c>
      <c r="I78" s="28">
        <v>30.71</v>
      </c>
      <c r="J78" s="9">
        <f t="shared" si="1"/>
        <v>921.30000000000007</v>
      </c>
      <c r="K78" s="23">
        <f t="shared" si="2"/>
        <v>30.123333333333335</v>
      </c>
      <c r="L78" s="24">
        <f t="shared" si="3"/>
        <v>0.50806823688687219</v>
      </c>
      <c r="M78" s="25">
        <f t="shared" si="4"/>
        <v>1.686626879119859E-2</v>
      </c>
      <c r="N78" s="26">
        <f t="shared" si="5"/>
        <v>903.6</v>
      </c>
    </row>
    <row r="79" spans="1:14" ht="25.5">
      <c r="A79" s="31">
        <v>74</v>
      </c>
      <c r="B79" s="35" t="s">
        <v>94</v>
      </c>
      <c r="C79" s="32" t="s">
        <v>18</v>
      </c>
      <c r="D79" s="18">
        <v>20</v>
      </c>
      <c r="E79" s="28">
        <v>17.14</v>
      </c>
      <c r="F79" s="9">
        <f t="shared" si="7"/>
        <v>342.8</v>
      </c>
      <c r="G79" s="28">
        <v>17.690000000000001</v>
      </c>
      <c r="H79" s="9">
        <f t="shared" si="0"/>
        <v>353.8</v>
      </c>
      <c r="I79" s="28">
        <v>17.8</v>
      </c>
      <c r="J79" s="9">
        <f t="shared" si="1"/>
        <v>356</v>
      </c>
      <c r="K79" s="23">
        <f t="shared" si="2"/>
        <v>17.543333333333333</v>
      </c>
      <c r="L79" s="24">
        <f t="shared" si="3"/>
        <v>0.35360052790307522</v>
      </c>
      <c r="M79" s="25">
        <f t="shared" si="4"/>
        <v>2.0155834765518254E-2</v>
      </c>
      <c r="N79" s="26">
        <f t="shared" si="5"/>
        <v>350.79999999999995</v>
      </c>
    </row>
    <row r="80" spans="1:14">
      <c r="A80" s="10"/>
      <c r="B80" s="36" t="s">
        <v>10</v>
      </c>
      <c r="C80" s="11"/>
      <c r="D80" s="12"/>
      <c r="E80" s="13"/>
      <c r="F80" s="16">
        <f>SUM(F6:F79)</f>
        <v>1946704.8099999998</v>
      </c>
      <c r="G80" s="13"/>
      <c r="H80" s="16">
        <f>SUM(H6:H79)</f>
        <v>1948310.26</v>
      </c>
      <c r="I80" s="13"/>
      <c r="J80" s="16">
        <f>SUM(J6:J79)</f>
        <v>1951998.23</v>
      </c>
      <c r="K80" s="21"/>
      <c r="L80" s="13"/>
      <c r="M80" s="13"/>
      <c r="N80" s="13">
        <f>SUM(N6:N79)</f>
        <v>1949001.94</v>
      </c>
    </row>
    <row r="83" spans="1:14" ht="15.75">
      <c r="A83" s="6"/>
      <c r="B83" s="44" t="s">
        <v>17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</sheetData>
  <mergeCells count="16">
    <mergeCell ref="A1:N1"/>
    <mergeCell ref="B83:N8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2022-11-23T06:54:35Z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