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НМЦК!#REF!</definedName>
    <definedName name="_xlnm.Print_Area" localSheetId="0">НМЦК!$A$1:$N$15</definedName>
  </definedNames>
  <calcPr calcId="114210"/>
</workbook>
</file>

<file path=xl/calcChain.xml><?xml version="1.0" encoding="utf-8"?>
<calcChain xmlns="http://schemas.openxmlformats.org/spreadsheetml/2006/main">
  <c r="K6" i="1"/>
  <c r="N6"/>
  <c r="K7"/>
  <c r="N7"/>
  <c r="K8"/>
  <c r="N8"/>
  <c r="K9"/>
  <c r="N9"/>
  <c r="J6"/>
  <c r="J7"/>
  <c r="J10"/>
  <c r="J8"/>
  <c r="J9"/>
  <c r="H6"/>
  <c r="H7"/>
  <c r="H10"/>
  <c r="H8"/>
  <c r="H9"/>
  <c r="F6"/>
  <c r="F7"/>
  <c r="F8"/>
  <c r="F9"/>
  <c r="F10"/>
  <c r="L6"/>
  <c r="M6"/>
  <c r="L7"/>
  <c r="M7"/>
  <c r="L8"/>
  <c r="M8"/>
  <c r="L9"/>
  <c r="M9"/>
  <c r="N10"/>
</calcChain>
</file>

<file path=xl/sharedStrings.xml><?xml version="1.0" encoding="utf-8"?>
<sst xmlns="http://schemas.openxmlformats.org/spreadsheetml/2006/main" count="32" uniqueCount="23">
  <si>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</si>
  <si>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</si>
  <si>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</si>
  <si>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</si>
  <si>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</si>
  <si>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</si>
  <si>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</si>
  <si>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</si>
  <si>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</si>
  <si>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</si>
  <si>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</si>
  <si>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</si>
  <si>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</si>
  <si>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</si>
  <si>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</si>
  <si>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упак.</t>
  </si>
  <si>
    <t>Поставка лекарственных препаратов (Лекарственные средства для нужд отделения анестезиологии и реанимации)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</si>
  <si>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150 087,80 рублей </t>
    </r>
    <r>
      <rPr>
        <sz val="12"/>
        <rFont val="Times New Roman"/>
        <family val="1"/>
        <charset val="204"/>
      </rPr>
      <t>(Сто пятьдесят тысяч восемьдесят семь рублей 80 копеек).</t>
    </r>
  </si>
  <si>
    <t>Источник 1
 КП № Сч_3122847
от 10.10.2022</t>
  </si>
  <si>
    <t>Источник 2
 КП № б/н от 10.10.2022</t>
  </si>
  <si>
    <t>Источник 3
 КП № б/н от 10.10.2022</t>
  </si>
  <si>
    <t>Желатин раствор для инфузий, 4%, 500 мл - бутылки полиэтиленовые (10) - коробки картонные (для стационаров)</t>
  </si>
  <si>
    <t>Ропивакаин раствор для инфузий, 4%, 500 мл - бутылки полиэтиленовые (10) - коробки картонные (для стационаров)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</si>
</sst>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5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18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wrapText="1"/>
    </xf>
    <xf numFmtId="0" fontId="18" fillId="0" borderId="2" xfId="18" applyFont="1" applyFill="1" applyBorder="1" applyAlignment="1">
      <alignment horizontal="center" vertical="center"/>
    </xf>
    <xf numFmtId="4" fontId="18" fillId="0" borderId="2" xfId="18" applyNumberFormat="1" applyFont="1" applyBorder="1" applyAlignment="1">
      <alignment horizontal="center" vertical="center"/>
    </xf>
    <xf numFmtId="4" fontId="18" fillId="9" borderId="2" xfId="18" applyNumberFormat="1" applyFont="1" applyFill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859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859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85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859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10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10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10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10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10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10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10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10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10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10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0101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4"/>
  <sheetViews>
    <sheetView tabSelected="1" zoomScaleNormal="130" workbookViewId="0">
      <selection activeCell="D7" sqref="D7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6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36" customHeight="1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51">
      <c r="A3" s="32" t="s">
        <v>1</v>
      </c>
      <c r="B3" s="33" t="s">
        <v>11</v>
      </c>
      <c r="C3" s="32" t="s">
        <v>7</v>
      </c>
      <c r="D3" s="30" t="s">
        <v>6</v>
      </c>
      <c r="E3" s="25" t="s">
        <v>2</v>
      </c>
      <c r="F3" s="25"/>
      <c r="G3" s="25"/>
      <c r="H3" s="25"/>
      <c r="I3" s="25"/>
      <c r="J3" s="25"/>
      <c r="K3" s="25" t="s">
        <v>3</v>
      </c>
      <c r="L3" s="25"/>
      <c r="M3" s="25"/>
      <c r="N3" s="7" t="s">
        <v>4</v>
      </c>
    </row>
    <row r="4" spans="1:14" ht="45.75" customHeight="1">
      <c r="A4" s="32"/>
      <c r="B4" s="33"/>
      <c r="C4" s="32"/>
      <c r="D4" s="30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25" t="s">
        <v>8</v>
      </c>
      <c r="L4" s="25" t="s">
        <v>5</v>
      </c>
      <c r="M4" s="25" t="s">
        <v>9</v>
      </c>
      <c r="N4" s="26" t="s">
        <v>12</v>
      </c>
    </row>
    <row r="5" spans="1:14" ht="42" customHeight="1">
      <c r="A5" s="32"/>
      <c r="B5" s="34"/>
      <c r="C5" s="32"/>
      <c r="D5" s="30"/>
      <c r="E5" s="27" t="s">
        <v>18</v>
      </c>
      <c r="F5" s="27"/>
      <c r="G5" s="27" t="s">
        <v>19</v>
      </c>
      <c r="H5" s="27"/>
      <c r="I5" s="27" t="s">
        <v>20</v>
      </c>
      <c r="J5" s="27"/>
      <c r="K5" s="25"/>
      <c r="L5" s="25"/>
      <c r="M5" s="25"/>
      <c r="N5" s="26"/>
    </row>
    <row r="6" spans="1:14" ht="51">
      <c r="A6" s="19">
        <v>1</v>
      </c>
      <c r="B6" s="21" t="s">
        <v>21</v>
      </c>
      <c r="C6" s="20" t="s">
        <v>15</v>
      </c>
      <c r="D6" s="22">
        <v>2</v>
      </c>
      <c r="E6" s="23">
        <v>2911.71</v>
      </c>
      <c r="F6" s="8">
        <f>D6*E6</f>
        <v>5823.42</v>
      </c>
      <c r="G6" s="23">
        <v>2926.34</v>
      </c>
      <c r="H6" s="8">
        <f>G6*D6</f>
        <v>5852.68</v>
      </c>
      <c r="I6" s="23">
        <v>2991.71</v>
      </c>
      <c r="J6" s="8">
        <f>I6*D6</f>
        <v>5983.42</v>
      </c>
      <c r="K6" s="8">
        <f>(E6+G6+I6)/3</f>
        <v>2943.2533333333336</v>
      </c>
      <c r="L6" s="6">
        <f>STDEV(E6,G6,I6)</f>
        <v>42.597483885005829</v>
      </c>
      <c r="M6" s="9">
        <f>L6/K6</f>
        <v>1.4472924706336014E-2</v>
      </c>
      <c r="N6" s="10">
        <f>ROUND(K6,2)*D6</f>
        <v>5886.5</v>
      </c>
    </row>
    <row r="7" spans="1:14" ht="51">
      <c r="A7" s="19">
        <v>2</v>
      </c>
      <c r="B7" s="21" t="s">
        <v>22</v>
      </c>
      <c r="C7" s="20" t="s">
        <v>15</v>
      </c>
      <c r="D7" s="22">
        <v>20</v>
      </c>
      <c r="E7" s="24">
        <v>2327.09</v>
      </c>
      <c r="F7" s="8">
        <f>D7*E7</f>
        <v>46541.8</v>
      </c>
      <c r="G7" s="24">
        <v>2338.7800000000002</v>
      </c>
      <c r="H7" s="8">
        <f>G7*D7</f>
        <v>46775.600000000006</v>
      </c>
      <c r="I7" s="24">
        <v>2727.09</v>
      </c>
      <c r="J7" s="8">
        <f>I7*D7</f>
        <v>54541.8</v>
      </c>
      <c r="K7" s="8">
        <f>(E7+G7+I7)/3</f>
        <v>2464.3200000000002</v>
      </c>
      <c r="L7" s="6">
        <f>STDEV(E7,G7,I7)</f>
        <v>227.64054713517095</v>
      </c>
      <c r="M7" s="9">
        <f>L7/K7</f>
        <v>9.2374588988106632E-2</v>
      </c>
      <c r="N7" s="10">
        <f>ROUND(K7,2)*D7</f>
        <v>49286.400000000001</v>
      </c>
    </row>
    <row r="8" spans="1:14" ht="51">
      <c r="A8" s="19">
        <v>3</v>
      </c>
      <c r="B8" s="21" t="s">
        <v>22</v>
      </c>
      <c r="C8" s="20" t="s">
        <v>15</v>
      </c>
      <c r="D8" s="22">
        <v>90</v>
      </c>
      <c r="E8" s="24">
        <v>873.09</v>
      </c>
      <c r="F8" s="8">
        <f>D8*E8</f>
        <v>78578.100000000006</v>
      </c>
      <c r="G8" s="24">
        <v>877.48</v>
      </c>
      <c r="H8" s="8">
        <f>G8*D8</f>
        <v>78973.2</v>
      </c>
      <c r="I8" s="24">
        <v>973.09</v>
      </c>
      <c r="J8" s="8">
        <f>I8*D8</f>
        <v>87578.1</v>
      </c>
      <c r="K8" s="8">
        <f>(E8+G8+I8)/3</f>
        <v>907.88666666666677</v>
      </c>
      <c r="L8" s="6">
        <f>STDEV(E8,G8,I8)</f>
        <v>56.510388720423201</v>
      </c>
      <c r="M8" s="9">
        <f>L8/K8</f>
        <v>6.2243879985486285E-2</v>
      </c>
      <c r="N8" s="10">
        <f>ROUND(K8,2)*D8</f>
        <v>81710.100000000006</v>
      </c>
    </row>
    <row r="9" spans="1:14" ht="51">
      <c r="A9" s="19">
        <v>4</v>
      </c>
      <c r="B9" s="21" t="s">
        <v>22</v>
      </c>
      <c r="C9" s="20" t="s">
        <v>15</v>
      </c>
      <c r="D9" s="22">
        <v>15</v>
      </c>
      <c r="E9" s="24">
        <v>868.86</v>
      </c>
      <c r="F9" s="8">
        <f>D9*E9</f>
        <v>13032.9</v>
      </c>
      <c r="G9" s="24">
        <v>873.23</v>
      </c>
      <c r="H9" s="8">
        <f>G9*D9</f>
        <v>13098.45</v>
      </c>
      <c r="I9" s="24">
        <v>898.86</v>
      </c>
      <c r="J9" s="8">
        <f>I9*D9</f>
        <v>13482.9</v>
      </c>
      <c r="K9" s="8">
        <f>(E9+G9+I9)/3</f>
        <v>880.31666666666672</v>
      </c>
      <c r="L9" s="6">
        <f>STDEV(E9,G9,I9)</f>
        <v>16.206962495586065</v>
      </c>
      <c r="M9" s="9">
        <f>L9/K9</f>
        <v>1.8410377889304302E-2</v>
      </c>
      <c r="N9" s="10">
        <f>ROUND(K9,2)*D9</f>
        <v>13204.800000000001</v>
      </c>
    </row>
    <row r="10" spans="1:14">
      <c r="A10" s="11"/>
      <c r="B10" s="15" t="s">
        <v>10</v>
      </c>
      <c r="C10" s="12"/>
      <c r="D10" s="13"/>
      <c r="E10" s="14"/>
      <c r="F10" s="14">
        <f>SUM(F6:F9)</f>
        <v>143976.22</v>
      </c>
      <c r="G10" s="14"/>
      <c r="H10" s="14">
        <f>SUM(H6:H9)</f>
        <v>144699.93000000002</v>
      </c>
      <c r="I10" s="14"/>
      <c r="J10" s="14">
        <f>SUM(J6:J9)</f>
        <v>161586.22</v>
      </c>
      <c r="K10" s="14"/>
      <c r="L10" s="14"/>
      <c r="M10" s="14"/>
      <c r="N10" s="14">
        <f>SUM(N6:N9)</f>
        <v>150087.79999999999</v>
      </c>
    </row>
    <row r="14" spans="1:14" s="18" customFormat="1" ht="15.75">
      <c r="A14" s="17"/>
      <c r="B14" s="29" t="s">
        <v>17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</sheetData>
  <mergeCells count="16">
    <mergeCell ref="A1:N1"/>
    <mergeCell ref="B14:N14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2022-10-05T12:27:31Z</cp:lastPrinted>
  <dcterms:created xsi:type="dcterms:W3CDTF">2018-12-14T15:08:00Z</dcterms:created>
  <dcterms:modified xsi:type="dcterms:W3CDTF">2022-11-15T11:33:11Z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