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НМЦК!$A$6:$N$8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H7"/>
  <c r="J7"/>
  <c r="K7"/>
  <c r="N7"/>
  <c r="L7"/>
  <c r="F8"/>
  <c r="H8"/>
  <c r="J8"/>
  <c r="K8"/>
  <c r="L8"/>
  <c r="F9"/>
  <c r="J9"/>
  <c r="H9"/>
  <c r="M8"/>
  <c r="M7"/>
  <c r="N8"/>
  <c r="N9"/>
</calcChain>
</file>

<file path=xl/sharedStrings.xml><?xml version="1.0" encoding="utf-8"?>
<sst xmlns="http://schemas.openxmlformats.org/spreadsheetml/2006/main" count="30" uniqueCount="24">
  <si>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</si>
  <si>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</si>
  <si>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</si>
  <si>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</si>
  <si>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</si>
  <si>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</si>
  <si>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</si>
  <si>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</si>
  <si>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</si>
  <si>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</si>
  <si>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</si>
  <si>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</si>
  <si>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</si>
  <si>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</si>
  <si>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</si>
  <si>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Выполнение работ по техническому обслуживанию и текущему ремонту систем вентиляции и кондиционирования воздуха</t>
  </si>
  <si>
    <t>месяц</t>
  </si>
  <si>
    <t>Обслуживание систем приточной, вытяжной вентиляции и кондиционирования воздуха в здании нового лечебного корпуса на 190 коек</t>
  </si>
  <si>
    <t>Обслуживание систем приточной, вытяжной вентиляции и кондиционирования воздуха в акушерско-гинекологическом корпусе ГАУЗ МО «ДГБ»</t>
  </si>
  <si>
    <t>Обслуживание систем  вентиляции и кондиционирования воздуха, включая сплит-системы (23 шт.) в зданиях и помещениях ГАУЗ МО «ДГБ»</t>
  </si>
  <si>
    <t>Источник 1
 КП № 40/22 от 02.10.2022</t>
  </si>
  <si>
    <t>Источник 2
 КП № 26 от 03.10.2022</t>
  </si>
  <si>
    <t>Источник 3
 КП № б/н от 03.10.2022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</si>
  <si>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3 647 500,02 рублей </t>
    </r>
    <r>
      <rPr>
        <sz val="12"/>
        <rFont val="Times New Roman"/>
        <family val="1"/>
        <charset val="204"/>
      </rPr>
      <t>(Три миллиона шестьсот сорок семь тысяч пятьсот рублей 02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</si>
</sst>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61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"/>
  <sheetViews>
    <sheetView tabSelected="1" zoomScaleNormal="130" workbookViewId="0">
      <selection activeCell="B16" sqref="B16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.75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29.25" customHeight="1">
      <c r="A5" s="31"/>
      <c r="B5" s="33"/>
      <c r="C5" s="31"/>
      <c r="D5" s="29"/>
      <c r="E5" s="26" t="s">
        <v>20</v>
      </c>
      <c r="F5" s="26"/>
      <c r="G5" s="26" t="s">
        <v>21</v>
      </c>
      <c r="H5" s="26"/>
      <c r="I5" s="26" t="s">
        <v>22</v>
      </c>
      <c r="J5" s="26"/>
      <c r="K5" s="24"/>
      <c r="L5" s="24"/>
      <c r="M5" s="24"/>
      <c r="N5" s="25"/>
    </row>
    <row r="6" spans="1:14" ht="63.75">
      <c r="A6" s="20">
        <v>1</v>
      </c>
      <c r="B6" s="23" t="s">
        <v>17</v>
      </c>
      <c r="C6" s="21" t="s">
        <v>16</v>
      </c>
      <c r="D6" s="19">
        <v>6</v>
      </c>
      <c r="E6" s="17">
        <v>372750</v>
      </c>
      <c r="F6" s="10">
        <f>D6*E6</f>
        <v>2236500</v>
      </c>
      <c r="G6" s="17">
        <v>312000</v>
      </c>
      <c r="H6" s="10">
        <f>G6*D6</f>
        <v>1872000</v>
      </c>
      <c r="I6" s="17">
        <v>330000</v>
      </c>
      <c r="J6" s="10">
        <f>I6*D6</f>
        <v>1980000</v>
      </c>
      <c r="K6" s="10">
        <f>(E6+G6+I6)/3</f>
        <v>338250</v>
      </c>
      <c r="L6" s="8">
        <f>STDEV(E6,G6,I6)</f>
        <v>31203.966094072079</v>
      </c>
      <c r="M6" s="11">
        <f>L6/K6</f>
        <v>9.2251193182770377E-2</v>
      </c>
      <c r="N6" s="12">
        <f>ROUND(K6,2)*D6</f>
        <v>2029500</v>
      </c>
    </row>
    <row r="7" spans="1:14" s="6" customFormat="1" ht="63.75">
      <c r="A7" s="20">
        <v>2</v>
      </c>
      <c r="B7" s="23" t="s">
        <v>18</v>
      </c>
      <c r="C7" s="21" t="s">
        <v>16</v>
      </c>
      <c r="D7" s="19">
        <v>6</v>
      </c>
      <c r="E7" s="17">
        <v>202350</v>
      </c>
      <c r="F7" s="10">
        <f>D7*E7</f>
        <v>1214100</v>
      </c>
      <c r="G7" s="17">
        <v>186000</v>
      </c>
      <c r="H7" s="10">
        <f>G7*D7</f>
        <v>1116000</v>
      </c>
      <c r="I7" s="17">
        <v>195000</v>
      </c>
      <c r="J7" s="10">
        <f>I7*D7</f>
        <v>1170000</v>
      </c>
      <c r="K7" s="10">
        <f>(E7+G7+I7)/3</f>
        <v>194450</v>
      </c>
      <c r="L7" s="8">
        <f>STDEV(E7,G7,I7)</f>
        <v>8188.8643901337136</v>
      </c>
      <c r="M7" s="11">
        <f>L7/K7</f>
        <v>4.2112956493359291E-2</v>
      </c>
      <c r="N7" s="12">
        <f>ROUND(K7,2)*D7</f>
        <v>1166700</v>
      </c>
    </row>
    <row r="8" spans="1:14" s="6" customFormat="1" ht="63.75">
      <c r="A8" s="20">
        <v>3</v>
      </c>
      <c r="B8" s="23" t="s">
        <v>19</v>
      </c>
      <c r="C8" s="21" t="s">
        <v>16</v>
      </c>
      <c r="D8" s="19">
        <v>6</v>
      </c>
      <c r="E8" s="17">
        <v>70800</v>
      </c>
      <c r="F8" s="10">
        <f>D8*E8</f>
        <v>424800</v>
      </c>
      <c r="G8" s="17">
        <v>59850</v>
      </c>
      <c r="H8" s="10">
        <f>G8*D8</f>
        <v>359100</v>
      </c>
      <c r="I8" s="17">
        <v>95000</v>
      </c>
      <c r="J8" s="10">
        <f>I8*D8</f>
        <v>570000</v>
      </c>
      <c r="K8" s="10">
        <f>(E8+G8+I8)/3</f>
        <v>75216.666666666672</v>
      </c>
      <c r="L8" s="8">
        <f>STDEV(E8,G8,I8)</f>
        <v>17986.406904474639</v>
      </c>
      <c r="M8" s="11">
        <f>L8/K8</f>
        <v>0.23912794466396595</v>
      </c>
      <c r="N8" s="12">
        <f>ROUND(K8,2)*D8</f>
        <v>451300.02</v>
      </c>
    </row>
    <row r="9" spans="1:14">
      <c r="A9" s="13"/>
      <c r="B9" s="22" t="s">
        <v>10</v>
      </c>
      <c r="C9" s="14"/>
      <c r="D9" s="15"/>
      <c r="E9" s="16"/>
      <c r="F9" s="16">
        <f>SUM(F6:F8)</f>
        <v>3875400</v>
      </c>
      <c r="G9" s="16"/>
      <c r="H9" s="16">
        <f>SUM(H6:H8)</f>
        <v>3347100</v>
      </c>
      <c r="I9" s="16"/>
      <c r="J9" s="16">
        <f>SUM(J6:J8)</f>
        <v>3720000</v>
      </c>
      <c r="K9" s="16"/>
      <c r="L9" s="16"/>
      <c r="M9" s="16"/>
      <c r="N9" s="16">
        <f>SUM(N6:N8)</f>
        <v>3647500.02</v>
      </c>
    </row>
    <row r="13" spans="1:14" ht="15.75">
      <c r="A13" s="7"/>
      <c r="B13" s="28" t="s">
        <v>23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</sheetData>
  <mergeCells count="16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2022-10-20T09:27:28Z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