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J8"/>
  <c r="H8"/>
  <c r="M7"/>
  <c r="N8"/>
</calcChain>
</file>

<file path=xl/sharedStrings.xml><?xml version="1.0" encoding="utf-8"?>
<sst xmlns="http://schemas.openxmlformats.org/spreadsheetml/2006/main" count="28" uniqueCount="24">
  <si>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</si>
  <si>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</si>
  <si>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</si>
  <si>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</si>
  <si>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</si>
  <si>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</si>
  <si>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</si>
  <si>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</si>
  <si>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</si>
  <si>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</si>
  <si>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</si>
  <si>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</si>
  <si>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</si>
  <si>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</si>
  <si>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</si>
  <si>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кг</t>
  </si>
  <si>
    <t>Сбор, транспортирование, обезвреживание медицинских отходов классов «Б» «В»</t>
  </si>
  <si>
    <t>Обезвреживание (сжигание) лекарственных средств</t>
  </si>
  <si>
    <t>Контейнер
(120 литров)</t>
  </si>
  <si>
    <t>Источник 1
 КП № 95 от 30.11.2022</t>
  </si>
  <si>
    <t>Источник 2
 КП № б/н от 30.11.2022</t>
  </si>
  <si>
    <t>Источник 3
 КП № б/н от 30.11.2022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</si>
  <si>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4 553 652,99 рубля </t>
    </r>
    <r>
      <rPr>
        <sz val="12"/>
        <rFont val="Times New Roman"/>
        <family val="1"/>
        <charset val="204"/>
      </rPr>
      <t>(Четыре миллиона пятьсот пятьдесят три тысячи шестьсот пятьдесят два рубля 99 копеек).</t>
    </r>
  </si>
  <si>
    <t>Оказание услуг по обращению с медицинскими отходами классов «Б», «В» и «Г»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</si>
</sst>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669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669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66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669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09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G19" sqref="G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9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0.75" customHeight="1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23" t="s">
        <v>8</v>
      </c>
      <c r="L4" s="23" t="s">
        <v>5</v>
      </c>
      <c r="M4" s="23" t="s">
        <v>9</v>
      </c>
      <c r="N4" s="24" t="s">
        <v>12</v>
      </c>
    </row>
    <row r="5" spans="1:14" ht="29.25" customHeight="1">
      <c r="A5" s="30"/>
      <c r="B5" s="31"/>
      <c r="C5" s="30"/>
      <c r="D5" s="28"/>
      <c r="E5" s="25" t="s">
        <v>19</v>
      </c>
      <c r="F5" s="25"/>
      <c r="G5" s="25" t="s">
        <v>20</v>
      </c>
      <c r="H5" s="25"/>
      <c r="I5" s="25" t="s">
        <v>21</v>
      </c>
      <c r="J5" s="25"/>
      <c r="K5" s="23"/>
      <c r="L5" s="23"/>
      <c r="M5" s="23"/>
      <c r="N5" s="24"/>
    </row>
    <row r="6" spans="1:14" ht="51">
      <c r="A6" s="10">
        <v>1</v>
      </c>
      <c r="B6" s="22" t="s">
        <v>16</v>
      </c>
      <c r="C6" s="21" t="s">
        <v>18</v>
      </c>
      <c r="D6" s="21">
        <v>2500</v>
      </c>
      <c r="E6" s="19">
        <v>1560</v>
      </c>
      <c r="F6" s="11">
        <f>D6*E6</f>
        <v>3900000</v>
      </c>
      <c r="G6" s="19">
        <v>1744</v>
      </c>
      <c r="H6" s="11">
        <f>G6*D6</f>
        <v>4360000</v>
      </c>
      <c r="I6" s="19">
        <v>2160</v>
      </c>
      <c r="J6" s="11">
        <f>I6*D6</f>
        <v>5400000</v>
      </c>
      <c r="K6" s="11">
        <f>(E6+G6+I6)/3</f>
        <v>1821.3333333333333</v>
      </c>
      <c r="L6" s="8">
        <f>STDEV(E6,G6,I6)</f>
        <v>307.38466671799529</v>
      </c>
      <c r="M6" s="12">
        <f>L6/K6</f>
        <v>0.1687690337031453</v>
      </c>
      <c r="N6" s="13">
        <f>ROUND(K6,2)*D6</f>
        <v>4553325</v>
      </c>
    </row>
    <row r="7" spans="1:14" s="6" customFormat="1" ht="25.5">
      <c r="A7" s="10">
        <v>2</v>
      </c>
      <c r="B7" s="22" t="s">
        <v>17</v>
      </c>
      <c r="C7" s="21" t="s">
        <v>15</v>
      </c>
      <c r="D7" s="21">
        <v>3</v>
      </c>
      <c r="E7" s="19">
        <v>100</v>
      </c>
      <c r="F7" s="11">
        <f>D7*E7</f>
        <v>300</v>
      </c>
      <c r="G7" s="19">
        <v>98</v>
      </c>
      <c r="H7" s="11">
        <f>G7*D7</f>
        <v>294</v>
      </c>
      <c r="I7" s="19">
        <v>130</v>
      </c>
      <c r="J7" s="11">
        <f>I7*D7</f>
        <v>390</v>
      </c>
      <c r="K7" s="11">
        <f>(E7+G7+I7)/3</f>
        <v>109.33333333333333</v>
      </c>
      <c r="L7" s="8">
        <f>STDEV(E7,G7,I7)</f>
        <v>17.925772879664969</v>
      </c>
      <c r="M7" s="12">
        <f>L7/K7</f>
        <v>0.16395523975303325</v>
      </c>
      <c r="N7" s="13">
        <f>ROUND(K7,2)*D7</f>
        <v>327.99</v>
      </c>
    </row>
    <row r="8" spans="1:14">
      <c r="A8" s="14"/>
      <c r="B8" s="18" t="s">
        <v>10</v>
      </c>
      <c r="C8" s="15"/>
      <c r="D8" s="16"/>
      <c r="E8" s="17"/>
      <c r="F8" s="17">
        <f>SUM(F6:F7)</f>
        <v>3900300</v>
      </c>
      <c r="G8" s="17"/>
      <c r="H8" s="17">
        <f>SUM(H6:H7)</f>
        <v>4360294</v>
      </c>
      <c r="I8" s="17"/>
      <c r="J8" s="17">
        <f>SUM(J6:J7)</f>
        <v>5400390</v>
      </c>
      <c r="K8" s="17"/>
      <c r="L8" s="17"/>
      <c r="M8" s="17"/>
      <c r="N8" s="17">
        <f>SUM(N6:N7)</f>
        <v>4553652.99</v>
      </c>
    </row>
    <row r="12" spans="1:14" ht="15.75">
      <c r="A12" s="7"/>
      <c r="B12" s="27" t="s">
        <v>22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2022-12-01T10:26:30Z</cp:lastPrinted>
  <dcterms:created xsi:type="dcterms:W3CDTF">2018-12-14T15:08:00Z</dcterms:created>
  <dcterms:modified xsi:type="dcterms:W3CDTF">2022-12-01T10:41:39Z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